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urilov\Desktop\Data\My Documents new\Pomoćnica ravnatelja\Financijski plan 2026\ZA UPRAVNO VIJEĆE\"/>
    </mc:Choice>
  </mc:AlternateContent>
  <bookViews>
    <workbookView xWindow="0" yWindow="0" windowWidth="28800" windowHeight="12435" firstSheet="1" activeTab="1"/>
  </bookViews>
  <sheets>
    <sheet name="LIMITIRANI" sheetId="1" state="hidden" r:id="rId1"/>
    <sheet name="PRORAČUN 2026.-2028." sheetId="2" r:id="rId2"/>
  </sheets>
  <definedNames>
    <definedName name="_xlnm._FilterDatabase" localSheetId="0" hidden="1">LIMITIRANI!$A$5:$H$2425</definedName>
    <definedName name="_xlnm._FilterDatabase" localSheetId="1" hidden="1">'PRORAČUN 2026.-2028.'!$A$4:$G$422</definedName>
    <definedName name="_xlnm.Print_Area" localSheetId="1">'PRORAČUN 2026.-2028.'!$A$4:$F$422</definedName>
    <definedName name="_xlnm.Print_Titles" localSheetId="1">'PRORAČUN 2026.-2028.'!$4:$4</definedName>
    <definedName name="Z_1B291595_9832_4CC7_90C6_256668A60314_.wvu.FilterData" localSheetId="0" hidden="1">LIMITIRANI!$A$5:$H$2425</definedName>
    <definedName name="Z_1B291595_9832_4CC7_90C6_256668A60314_.wvu.FilterData" localSheetId="1" hidden="1">'PRORAČUN 2026.-2028.'!$A$4:$G$422</definedName>
    <definedName name="Z_1B291595_9832_4CC7_90C6_256668A60314_.wvu.PrintArea" localSheetId="1" hidden="1">'PRORAČUN 2026.-2028.'!$A$4:$F$422</definedName>
    <definedName name="Z_1B291595_9832_4CC7_90C6_256668A60314_.wvu.PrintTitles" localSheetId="1" hidden="1">'PRORAČUN 2026.-2028.'!$4:$4</definedName>
    <definedName name="Z_668082E8_55F5_4E2F_B290_D5D91477CDDC_.wvu.Cols" localSheetId="0" hidden="1">LIMITIRANI!$E:$E,LIMITIRANI!$H:$H</definedName>
    <definedName name="Z_668082E8_55F5_4E2F_B290_D5D91477CDDC_.wvu.FilterData" localSheetId="0" hidden="1">LIMITIRANI!$A$5:$H$2425</definedName>
    <definedName name="Z_668082E8_55F5_4E2F_B290_D5D91477CDDC_.wvu.FilterData" localSheetId="1" hidden="1">'PRORAČUN 2026.-2028.'!$A$4:$G$422</definedName>
    <definedName name="Z_668082E8_55F5_4E2F_B290_D5D91477CDDC_.wvu.PrintArea" localSheetId="1" hidden="1">'PRORAČUN 2026.-2028.'!$A$4:$F$422</definedName>
    <definedName name="Z_668082E8_55F5_4E2F_B290_D5D91477CDDC_.wvu.PrintTitles" localSheetId="1" hidden="1">'PRORAČUN 2026.-2028.'!$4:$4</definedName>
    <definedName name="Z_6FB7900C_DD35_404E_8056_7208DA1F85AF_.wvu.FilterData" localSheetId="1" hidden="1">'PRORAČUN 2026.-2028.'!$A$4:$G$422</definedName>
    <definedName name="Z_95D04848_7332_49B7_AE3E_A4074FEAA803_.wvu.FilterData" localSheetId="1" hidden="1">'PRORAČUN 2026.-2028.'!$A$4:$G$422</definedName>
    <definedName name="Z_B1869B6F_D3F8_4D2E_A4EF_8415958153AF_.wvu.FilterData" localSheetId="0" hidden="1">LIMITIRANI!$A$5:$H$2425</definedName>
    <definedName name="Z_B1869B6F_D3F8_4D2E_A4EF_8415958153AF_.wvu.FilterData" localSheetId="1" hidden="1">'PRORAČUN 2026.-2028.'!$A$4:$G$422</definedName>
    <definedName name="Z_B1869B6F_D3F8_4D2E_A4EF_8415958153AF_.wvu.PrintTitles" localSheetId="1" hidden="1">'PRORAČUN 2026.-2028.'!$4:$4</definedName>
  </definedNames>
  <calcPr calcId="152511"/>
  <customWorkbookViews>
    <customWorkbookView name="Barišić Vesna - osobni prikaz" guid="{B1869B6F-D3F8-4D2E-A4EF-8415958153AF}" mergeInterval="0" personalView="1" maximized="1" xWindow="1912" yWindow="-8" windowWidth="1936" windowHeight="1056" activeSheetId="1"/>
    <customWorkbookView name="Domagoj Dodig - osobni prikaz" guid="{1B291595-9832-4CC7-90C6-256668A60314}" mergeInterval="0" personalView="1" xWindow="-8" windowWidth="1224" windowHeight="1028" activeSheetId="1"/>
    <customWorkbookView name="Dodig Domagoj - osobni prikaz" guid="{668082E8-55F5-4E2F-B290-D5D91477CDD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9" i="2" l="1"/>
  <c r="D28" i="2" s="1"/>
  <c r="E29" i="2"/>
  <c r="E28" i="2" s="1"/>
  <c r="C29" i="2"/>
  <c r="C28" i="2" s="1"/>
  <c r="C27" i="2" s="1"/>
  <c r="E27" i="2" l="1"/>
  <c r="C72" i="2"/>
  <c r="D72" i="2"/>
  <c r="E72" i="2"/>
  <c r="F2424" i="1"/>
  <c r="F2423" i="1" s="1"/>
  <c r="F2422" i="1"/>
  <c r="F2421" i="1"/>
  <c r="F2420" i="1" s="1"/>
  <c r="F2418" i="1"/>
  <c r="F2417" i="1"/>
  <c r="F2415" i="1"/>
  <c r="F2414" i="1" s="1"/>
  <c r="F2412" i="1"/>
  <c r="F2409" i="1"/>
  <c r="F2408" i="1" s="1"/>
  <c r="F2406" i="1"/>
  <c r="F2405" i="1" s="1"/>
  <c r="F2403" i="1"/>
  <c r="F2402" i="1"/>
  <c r="F2396" i="1"/>
  <c r="F2394" i="1"/>
  <c r="F2393" i="1"/>
  <c r="F2391" i="1"/>
  <c r="F2389" i="1"/>
  <c r="F2388" i="1" s="1"/>
  <c r="F2387" i="1" s="1"/>
  <c r="F2386" i="1" s="1"/>
  <c r="F2385" i="1" s="1"/>
  <c r="F2383" i="1"/>
  <c r="F2382" i="1"/>
  <c r="F2380" i="1"/>
  <c r="F2379" i="1" s="1"/>
  <c r="F2378" i="1" s="1"/>
  <c r="F2377" i="1" s="1"/>
  <c r="F2376" i="1" s="1"/>
  <c r="F2373" i="1"/>
  <c r="F2371" i="1"/>
  <c r="F2370" i="1" s="1"/>
  <c r="F2368" i="1"/>
  <c r="F2366" i="1"/>
  <c r="F2365" i="1"/>
  <c r="F2360" i="1"/>
  <c r="F2358" i="1"/>
  <c r="F2357" i="1" s="1"/>
  <c r="F2353" i="1"/>
  <c r="F2352" i="1"/>
  <c r="F2350" i="1"/>
  <c r="F2349" i="1" s="1"/>
  <c r="F2347" i="1"/>
  <c r="F2346" i="1"/>
  <c r="F2345" i="1" s="1"/>
  <c r="F2344" i="1" s="1"/>
  <c r="F2343" i="1" s="1"/>
  <c r="F2340" i="1"/>
  <c r="F2338" i="1"/>
  <c r="F2332" i="1"/>
  <c r="F2331" i="1"/>
  <c r="F2326" i="1"/>
  <c r="F2325" i="1" s="1"/>
  <c r="F2323" i="1"/>
  <c r="F2322" i="1"/>
  <c r="F2319" i="1"/>
  <c r="F2316" i="1"/>
  <c r="F2309" i="1"/>
  <c r="F2307" i="1"/>
  <c r="F2301" i="1"/>
  <c r="F2300" i="1" s="1"/>
  <c r="F2297" i="1"/>
  <c r="F2296" i="1"/>
  <c r="F2294" i="1"/>
  <c r="F2293" i="1" s="1"/>
  <c r="F2290" i="1"/>
  <c r="F2289" i="1" s="1"/>
  <c r="F2288" i="1" s="1"/>
  <c r="F2287" i="1" s="1"/>
  <c r="F2286" i="1" s="1"/>
  <c r="F2281" i="1"/>
  <c r="F2280" i="1" s="1"/>
  <c r="F2279" i="1" s="1"/>
  <c r="F2278" i="1" s="1"/>
  <c r="F2277" i="1" s="1"/>
  <c r="F2275" i="1"/>
  <c r="F2274" i="1"/>
  <c r="F2270" i="1" s="1"/>
  <c r="F2269" i="1" s="1"/>
  <c r="F2272" i="1"/>
  <c r="F2267" i="1"/>
  <c r="F2266" i="1"/>
  <c r="F2264" i="1"/>
  <c r="F2263" i="1"/>
  <c r="F2261" i="1"/>
  <c r="F2257" i="1"/>
  <c r="F2255" i="1"/>
  <c r="F2248" i="1"/>
  <c r="F2246" i="1"/>
  <c r="F2245" i="1" s="1"/>
  <c r="F2244" i="1" s="1"/>
  <c r="F2243" i="1" s="1"/>
  <c r="F2242" i="1" s="1"/>
  <c r="F2240" i="1"/>
  <c r="F2239" i="1"/>
  <c r="F2238" i="1"/>
  <c r="F2237" i="1"/>
  <c r="F2235" i="1"/>
  <c r="F2234" i="1"/>
  <c r="F2232" i="1"/>
  <c r="F2230" i="1"/>
  <c r="F2224" i="1"/>
  <c r="F2221" i="1"/>
  <c r="F2220" i="1" s="1"/>
  <c r="F2214" i="1"/>
  <c r="F2212" i="1"/>
  <c r="F2211" i="1"/>
  <c r="F2210" i="1"/>
  <c r="F2209" i="1" s="1"/>
  <c r="F2208" i="1" s="1"/>
  <c r="F2206" i="1"/>
  <c r="F2205" i="1" s="1"/>
  <c r="F2203" i="1"/>
  <c r="F2202" i="1"/>
  <c r="F2198" i="1"/>
  <c r="F2196" i="1"/>
  <c r="F2193" i="1"/>
  <c r="F2192" i="1"/>
  <c r="F2186" i="1"/>
  <c r="F2184" i="1"/>
  <c r="F2178" i="1"/>
  <c r="F2177" i="1"/>
  <c r="F2175" i="1"/>
  <c r="F2173" i="1"/>
  <c r="F2170" i="1"/>
  <c r="F2164" i="1"/>
  <c r="F2162" i="1"/>
  <c r="F2159" i="1"/>
  <c r="F2158" i="1"/>
  <c r="F2156" i="1"/>
  <c r="F2155" i="1"/>
  <c r="F2149" i="1"/>
  <c r="F2147" i="1"/>
  <c r="F2146" i="1" s="1"/>
  <c r="F2144" i="1"/>
  <c r="F2142" i="1"/>
  <c r="F2141" i="1"/>
  <c r="F2137" i="1"/>
  <c r="F2136" i="1" s="1"/>
  <c r="F2135" i="1" s="1"/>
  <c r="F2134" i="1" s="1"/>
  <c r="F2131" i="1"/>
  <c r="F2130" i="1" s="1"/>
  <c r="F2128" i="1"/>
  <c r="F2127" i="1"/>
  <c r="F2125" i="1"/>
  <c r="F2122" i="1"/>
  <c r="F2119" i="1"/>
  <c r="F2118" i="1" s="1"/>
  <c r="F2115" i="1"/>
  <c r="F2114" i="1"/>
  <c r="F2108" i="1"/>
  <c r="F2106" i="1"/>
  <c r="F2105" i="1" s="1"/>
  <c r="F2104" i="1" s="1"/>
  <c r="F2103" i="1"/>
  <c r="F2102" i="1" s="1"/>
  <c r="F2100" i="1"/>
  <c r="F2099" i="1" s="1"/>
  <c r="F2097" i="1"/>
  <c r="F2092" i="1"/>
  <c r="F2085" i="1"/>
  <c r="F2083" i="1"/>
  <c r="F2082" i="1" s="1"/>
  <c r="F2081" i="1" s="1"/>
  <c r="F2080" i="1" s="1"/>
  <c r="F2079" i="1" s="1"/>
  <c r="F2077" i="1"/>
  <c r="F2075" i="1"/>
  <c r="F2074" i="1" s="1"/>
  <c r="F2072" i="1"/>
  <c r="F2068" i="1"/>
  <c r="F2067" i="1" s="1"/>
  <c r="F2065" i="1"/>
  <c r="F2064" i="1"/>
  <c r="F2060" i="1"/>
  <c r="F2059" i="1" s="1"/>
  <c r="F2053" i="1"/>
  <c r="F2051" i="1"/>
  <c r="F2050" i="1"/>
  <c r="F2049" i="1" s="1"/>
  <c r="F2048" i="1" s="1"/>
  <c r="F2047" i="1"/>
  <c r="F2045" i="1"/>
  <c r="F2044" i="1" s="1"/>
  <c r="F2042" i="1"/>
  <c r="F2041" i="1"/>
  <c r="F2039" i="1"/>
  <c r="F2038" i="1" s="1"/>
  <c r="F2036" i="1"/>
  <c r="F2035" i="1"/>
  <c r="F2033" i="1"/>
  <c r="F2032" i="1" s="1"/>
  <c r="F2026" i="1"/>
  <c r="F2024" i="1"/>
  <c r="F2023" i="1"/>
  <c r="F2022" i="1" s="1"/>
  <c r="F2021" i="1" s="1"/>
  <c r="F2020" i="1" s="1"/>
  <c r="F2018" i="1"/>
  <c r="F2017" i="1" s="1"/>
  <c r="F2012" i="1"/>
  <c r="F2011" i="1"/>
  <c r="F2009" i="1"/>
  <c r="F2008" i="1" s="1"/>
  <c r="F2006" i="1"/>
  <c r="F2005" i="1"/>
  <c r="F2004" i="1"/>
  <c r="F2003" i="1" s="1"/>
  <c r="F2002" i="1" s="1"/>
  <c r="F1999" i="1"/>
  <c r="F1997" i="1"/>
  <c r="F1996" i="1" s="1"/>
  <c r="F1995" i="1"/>
  <c r="F1994" i="1" s="1"/>
  <c r="F1993" i="1" s="1"/>
  <c r="F1991" i="1"/>
  <c r="F1990" i="1"/>
  <c r="F1988" i="1"/>
  <c r="F1987" i="1" s="1"/>
  <c r="F1983" i="1"/>
  <c r="F1982" i="1"/>
  <c r="F1980" i="1"/>
  <c r="F1979" i="1" s="1"/>
  <c r="F1977" i="1"/>
  <c r="F1976" i="1"/>
  <c r="F1970" i="1"/>
  <c r="F1968" i="1"/>
  <c r="F1962" i="1"/>
  <c r="F1961" i="1"/>
  <c r="F1956" i="1"/>
  <c r="F1955" i="1" s="1"/>
  <c r="F1953" i="1"/>
  <c r="F1952" i="1"/>
  <c r="F1951" i="1"/>
  <c r="F1950" i="1" s="1"/>
  <c r="F1949" i="1" s="1"/>
  <c r="F1946" i="1"/>
  <c r="F1944" i="1"/>
  <c r="F1941" i="1"/>
  <c r="F1939" i="1" s="1"/>
  <c r="F1938" i="1" s="1"/>
  <c r="F1933" i="1"/>
  <c r="F1930" i="1"/>
  <c r="F1929" i="1"/>
  <c r="F1927" i="1"/>
  <c r="F1925" i="1"/>
  <c r="F1920" i="1"/>
  <c r="F1919" i="1"/>
  <c r="F1915" i="1"/>
  <c r="F1914" i="1"/>
  <c r="F1913" i="1" s="1"/>
  <c r="F1912" i="1" s="1"/>
  <c r="F1908" i="1"/>
  <c r="F1906" i="1"/>
  <c r="F1904" i="1"/>
  <c r="F1903" i="1"/>
  <c r="F1902" i="1" s="1"/>
  <c r="F1901" i="1" s="1"/>
  <c r="F1900" i="1" s="1"/>
  <c r="F1898" i="1"/>
  <c r="F1897" i="1" s="1"/>
  <c r="F1895" i="1"/>
  <c r="F1891" i="1"/>
  <c r="F1890" i="1" s="1"/>
  <c r="F1884" i="1"/>
  <c r="F1882" i="1"/>
  <c r="F1881" i="1"/>
  <c r="F1880" i="1"/>
  <c r="F1879" i="1" s="1"/>
  <c r="F1878" i="1" s="1"/>
  <c r="F1876" i="1"/>
  <c r="F1875" i="1" s="1"/>
  <c r="F1873" i="1"/>
  <c r="F1871" i="1"/>
  <c r="F1870" i="1"/>
  <c r="F1868" i="1"/>
  <c r="F1862" i="1"/>
  <c r="F1859" i="1"/>
  <c r="F1858" i="1"/>
  <c r="F1856" i="1"/>
  <c r="F1855" i="1" s="1"/>
  <c r="F1853" i="1"/>
  <c r="F1852" i="1"/>
  <c r="F1846" i="1"/>
  <c r="F1844" i="1"/>
  <c r="F1843" i="1"/>
  <c r="F1842" i="1" s="1"/>
  <c r="F1841" i="1" s="1"/>
  <c r="F1840" i="1" s="1"/>
  <c r="F1838" i="1"/>
  <c r="F1837" i="1" s="1"/>
  <c r="F1835" i="1"/>
  <c r="F1833" i="1"/>
  <c r="F1829" i="1"/>
  <c r="F1828" i="1" s="1"/>
  <c r="F1826" i="1"/>
  <c r="F1825" i="1" s="1"/>
  <c r="F1819" i="1"/>
  <c r="F1817" i="1"/>
  <c r="F1811" i="1"/>
  <c r="F1810" i="1" s="1"/>
  <c r="F1806" i="1"/>
  <c r="F1805" i="1" s="1"/>
  <c r="F1804" i="1" s="1"/>
  <c r="F1803" i="1" s="1"/>
  <c r="F1802" i="1" s="1"/>
  <c r="F1797" i="1"/>
  <c r="F1796" i="1" s="1"/>
  <c r="F1795" i="1" s="1"/>
  <c r="F1794" i="1"/>
  <c r="F1793" i="1" s="1"/>
  <c r="F1791" i="1"/>
  <c r="F1789" i="1"/>
  <c r="F1788" i="1" s="1"/>
  <c r="F1786" i="1"/>
  <c r="F1784" i="1"/>
  <c r="F1780" i="1"/>
  <c r="F1779" i="1" s="1"/>
  <c r="F1777" i="1"/>
  <c r="F1776" i="1" s="1"/>
  <c r="F1775" i="1"/>
  <c r="F1774" i="1"/>
  <c r="F1773" i="1" s="1"/>
  <c r="F1772" i="1" s="1"/>
  <c r="F1770" i="1"/>
  <c r="F1768" i="1"/>
  <c r="F1767" i="1" s="1"/>
  <c r="F1766" i="1" s="1"/>
  <c r="F1765" i="1"/>
  <c r="F1764" i="1"/>
  <c r="F1761" i="1"/>
  <c r="F1760" i="1" s="1"/>
  <c r="F1757" i="1"/>
  <c r="F1756" i="1"/>
  <c r="F1755" i="1" s="1"/>
  <c r="F1754" i="1" s="1"/>
  <c r="F1753" i="1"/>
  <c r="F1752" i="1" s="1"/>
  <c r="F1750" i="1"/>
  <c r="F1747" i="1"/>
  <c r="F1746" i="1"/>
  <c r="F1745" i="1" s="1"/>
  <c r="F1744" i="1" s="1"/>
  <c r="F1737" i="1"/>
  <c r="F1735" i="1"/>
  <c r="F1734" i="1"/>
  <c r="F1732" i="1"/>
  <c r="F1731" i="1"/>
  <c r="F1724" i="1"/>
  <c r="F1723" i="1"/>
  <c r="F1722" i="1" s="1"/>
  <c r="F1719" i="1"/>
  <c r="F1718" i="1"/>
  <c r="F1717" i="1" s="1"/>
  <c r="F1714" i="1"/>
  <c r="F1710" i="1"/>
  <c r="F1709" i="1" s="1"/>
  <c r="F1707" i="1"/>
  <c r="F1706" i="1"/>
  <c r="F1701" i="1"/>
  <c r="F1699" i="1"/>
  <c r="F1694" i="1"/>
  <c r="F1693" i="1" s="1"/>
  <c r="F1691" i="1"/>
  <c r="F1690" i="1"/>
  <c r="F1688" i="1"/>
  <c r="F1686" i="1"/>
  <c r="F1685" i="1" s="1"/>
  <c r="F1683" i="1"/>
  <c r="F1682" i="1" s="1"/>
  <c r="F1679" i="1"/>
  <c r="F1678" i="1" s="1"/>
  <c r="F1670" i="1"/>
  <c r="F1668" i="1"/>
  <c r="F1666" i="1"/>
  <c r="F1656" i="1"/>
  <c r="F1649" i="1"/>
  <c r="F1644" i="1"/>
  <c r="F1643" i="1" s="1"/>
  <c r="F1641" i="1"/>
  <c r="F1639" i="1"/>
  <c r="F1635" i="1"/>
  <c r="F1634" i="1" s="1"/>
  <c r="F1628" i="1"/>
  <c r="F1627" i="1"/>
  <c r="F1626" i="1"/>
  <c r="F1625" i="1" s="1"/>
  <c r="F1624" i="1"/>
  <c r="F1622" i="1"/>
  <c r="F1621" i="1"/>
  <c r="F1619" i="1"/>
  <c r="F1614" i="1"/>
  <c r="F1613" i="1"/>
  <c r="F1612" i="1"/>
  <c r="F1611" i="1" s="1"/>
  <c r="F1610" i="1" s="1"/>
  <c r="F1609" i="1"/>
  <c r="F1607" i="1"/>
  <c r="F1606" i="1" s="1"/>
  <c r="F1605" i="1" s="1"/>
  <c r="F1604" i="1"/>
  <c r="F1602" i="1"/>
  <c r="F1601" i="1" s="1"/>
  <c r="F1599" i="1"/>
  <c r="F1598" i="1"/>
  <c r="F1594" i="1"/>
  <c r="F1592" i="1"/>
  <c r="F1587" i="1"/>
  <c r="F1584" i="1" s="1"/>
  <c r="F1582" i="1"/>
  <c r="F1580" i="1"/>
  <c r="F1579" i="1"/>
  <c r="F1578" i="1" s="1"/>
  <c r="F1577" i="1" s="1"/>
  <c r="F1574" i="1"/>
  <c r="F1573" i="1" s="1"/>
  <c r="F1571" i="1"/>
  <c r="F1570" i="1" s="1"/>
  <c r="F1567" i="1"/>
  <c r="F1566" i="1" s="1"/>
  <c r="F1565" i="1" s="1"/>
  <c r="F1563" i="1"/>
  <c r="F1562" i="1"/>
  <c r="F1560" i="1"/>
  <c r="F1559" i="1" s="1"/>
  <c r="F1556" i="1"/>
  <c r="F1555" i="1"/>
  <c r="F1551" i="1"/>
  <c r="F1550" i="1"/>
  <c r="F1548" i="1"/>
  <c r="F1547" i="1" s="1"/>
  <c r="F1545" i="1"/>
  <c r="F1544" i="1"/>
  <c r="F1540" i="1"/>
  <c r="F1539" i="1"/>
  <c r="F1538" i="1"/>
  <c r="F1536" i="1"/>
  <c r="F1535" i="1" s="1"/>
  <c r="F1533" i="1"/>
  <c r="F1530" i="1"/>
  <c r="F1528" i="1"/>
  <c r="F1527" i="1" s="1"/>
  <c r="F1526" i="1" s="1"/>
  <c r="F1525" i="1" s="1"/>
  <c r="F1520" i="1"/>
  <c r="F1519" i="1" s="1"/>
  <c r="F1517" i="1"/>
  <c r="F1515" i="1"/>
  <c r="F1511" i="1"/>
  <c r="F1508" i="1"/>
  <c r="F1505" i="1"/>
  <c r="F1504" i="1"/>
  <c r="F1500" i="1"/>
  <c r="F1499" i="1"/>
  <c r="F1497" i="1"/>
  <c r="F1495" i="1"/>
  <c r="F1493" i="1" s="1"/>
  <c r="F1492" i="1"/>
  <c r="F1491" i="1"/>
  <c r="F1490" i="1" s="1"/>
  <c r="F1487" i="1"/>
  <c r="F1486" i="1"/>
  <c r="F1483" i="1"/>
  <c r="F1482" i="1" s="1"/>
  <c r="F1480" i="1"/>
  <c r="F1477" i="1"/>
  <c r="F1475" i="1"/>
  <c r="F1474" i="1" s="1"/>
  <c r="F1473" i="1"/>
  <c r="F1472" i="1" s="1"/>
  <c r="F1470" i="1"/>
  <c r="F1468" i="1"/>
  <c r="F1467" i="1"/>
  <c r="F1465" i="1"/>
  <c r="F1458" i="1"/>
  <c r="F1456" i="1"/>
  <c r="F1455" i="1"/>
  <c r="F1453" i="1"/>
  <c r="F1452" i="1"/>
  <c r="F1446" i="1"/>
  <c r="F1445" i="1"/>
  <c r="F1443" i="1"/>
  <c r="F1435" i="1"/>
  <c r="F1431" i="1"/>
  <c r="F1428" i="1"/>
  <c r="F1427" i="1"/>
  <c r="F1424" i="1"/>
  <c r="F1422" i="1"/>
  <c r="F1421" i="1"/>
  <c r="F1420" i="1"/>
  <c r="F1419" i="1" s="1"/>
  <c r="F1417" i="1"/>
  <c r="F1415" i="1"/>
  <c r="F1414" i="1"/>
  <c r="F1413" i="1" s="1"/>
  <c r="F1412" i="1" s="1"/>
  <c r="F1409" i="1"/>
  <c r="F1408" i="1"/>
  <c r="F1403" i="1"/>
  <c r="F1401" i="1"/>
  <c r="F1400" i="1"/>
  <c r="F1399" i="1"/>
  <c r="F1396" i="1"/>
  <c r="F1394" i="1"/>
  <c r="F1393" i="1"/>
  <c r="F1392" i="1"/>
  <c r="F1391" i="1" s="1"/>
  <c r="F1389" i="1"/>
  <c r="F1387" i="1"/>
  <c r="F1386" i="1"/>
  <c r="F1384" i="1"/>
  <c r="F1382" i="1"/>
  <c r="F1375" i="1"/>
  <c r="F1373" i="1"/>
  <c r="F1372" i="1" s="1"/>
  <c r="F1370" i="1"/>
  <c r="F1369" i="1" s="1"/>
  <c r="F1368" i="1" s="1"/>
  <c r="F1367" i="1" s="1"/>
  <c r="F1366" i="1" s="1"/>
  <c r="F1363" i="1"/>
  <c r="F1361" i="1"/>
  <c r="F1360" i="1"/>
  <c r="F1359" i="1"/>
  <c r="F1358" i="1" s="1"/>
  <c r="F1357" i="1" s="1"/>
  <c r="F1355" i="1"/>
  <c r="F1353" i="1"/>
  <c r="F1347" i="1"/>
  <c r="F1346" i="1" s="1"/>
  <c r="F1345" i="1" s="1"/>
  <c r="F1344" i="1" s="1"/>
  <c r="F1343" i="1" s="1"/>
  <c r="F1342" i="1" s="1"/>
  <c r="F1340" i="1"/>
  <c r="F1338" i="1"/>
  <c r="F1336" i="1"/>
  <c r="F1334" i="1"/>
  <c r="F1333" i="1"/>
  <c r="F1330" i="1"/>
  <c r="F1328" i="1"/>
  <c r="F1327" i="1" s="1"/>
  <c r="F1322" i="1"/>
  <c r="F1321" i="1"/>
  <c r="F1320" i="1"/>
  <c r="F1319" i="1" s="1"/>
  <c r="F1317" i="1"/>
  <c r="F1316" i="1"/>
  <c r="F1314" i="1"/>
  <c r="F1311" i="1"/>
  <c r="F1309" i="1"/>
  <c r="F1306" i="1"/>
  <c r="F1305" i="1" s="1"/>
  <c r="F1303" i="1"/>
  <c r="F1298" i="1"/>
  <c r="F1295" i="1"/>
  <c r="F1292" i="1"/>
  <c r="F1289" i="1"/>
  <c r="F1287" i="1"/>
  <c r="F1286" i="1"/>
  <c r="F1282" i="1"/>
  <c r="F1281" i="1"/>
  <c r="F1279" i="1"/>
  <c r="F1276" i="1"/>
  <c r="F1274" i="1"/>
  <c r="F1273" i="1"/>
  <c r="F1272" i="1" s="1"/>
  <c r="F1271" i="1"/>
  <c r="F1267" i="1"/>
  <c r="F1265" i="1"/>
  <c r="F1263" i="1"/>
  <c r="F1257" i="1"/>
  <c r="F1256" i="1" s="1"/>
  <c r="F1254" i="1"/>
  <c r="F1252" i="1"/>
  <c r="F1245" i="1"/>
  <c r="F1242" i="1"/>
  <c r="F1239" i="1"/>
  <c r="F1238" i="1"/>
  <c r="F1236" i="1"/>
  <c r="F1234" i="1"/>
  <c r="F1233" i="1"/>
  <c r="F1227" i="1"/>
  <c r="F1223" i="1"/>
  <c r="F1220" i="1"/>
  <c r="F1215" i="1"/>
  <c r="F1211" i="1"/>
  <c r="F1209" i="1"/>
  <c r="F1204" i="1"/>
  <c r="F1202" i="1"/>
  <c r="F1199" i="1"/>
  <c r="F1197" i="1"/>
  <c r="F1196" i="1" s="1"/>
  <c r="F1191" i="1"/>
  <c r="F1190" i="1" s="1"/>
  <c r="F1186" i="1"/>
  <c r="F1185" i="1"/>
  <c r="F1184" i="1"/>
  <c r="F1182" i="1"/>
  <c r="F1181" i="1" s="1"/>
  <c r="F1178" i="1"/>
  <c r="F1177" i="1"/>
  <c r="F1176" i="1"/>
  <c r="F1175" i="1" s="1"/>
  <c r="F1173" i="1"/>
  <c r="F1171" i="1"/>
  <c r="F1170" i="1"/>
  <c r="F1167" i="1"/>
  <c r="F1160" i="1"/>
  <c r="F1158" i="1"/>
  <c r="F1157" i="1"/>
  <c r="F1155" i="1"/>
  <c r="F1154" i="1"/>
  <c r="F1148" i="1"/>
  <c r="F1147" i="1"/>
  <c r="F1144" i="1"/>
  <c r="F1143" i="1"/>
  <c r="F1140" i="1"/>
  <c r="F1136" i="1"/>
  <c r="F1132" i="1"/>
  <c r="F1130" i="1"/>
  <c r="F1129" i="1" s="1"/>
  <c r="F1127" i="1"/>
  <c r="F1124" i="1"/>
  <c r="F1123" i="1"/>
  <c r="F1119" i="1"/>
  <c r="F1117" i="1"/>
  <c r="F1116" i="1" s="1"/>
  <c r="F1114" i="1"/>
  <c r="F1112" i="1"/>
  <c r="F1111" i="1"/>
  <c r="F1106" i="1"/>
  <c r="F1105" i="1"/>
  <c r="F1104" i="1" s="1"/>
  <c r="F1102" i="1"/>
  <c r="F1101" i="1"/>
  <c r="F1099" i="1"/>
  <c r="F1092" i="1"/>
  <c r="F1090" i="1"/>
  <c r="F1085" i="1"/>
  <c r="F1082" i="1"/>
  <c r="F1077" i="1"/>
  <c r="F1075" i="1"/>
  <c r="F1072" i="1"/>
  <c r="F1070" i="1"/>
  <c r="F1064" i="1"/>
  <c r="F1062" i="1"/>
  <c r="F1055" i="1"/>
  <c r="F1054" i="1" s="1"/>
  <c r="F1052" i="1"/>
  <c r="F1048" i="1"/>
  <c r="F1046" i="1"/>
  <c r="F1043" i="1"/>
  <c r="F1041" i="1"/>
  <c r="F1040" i="1" s="1"/>
  <c r="F1036" i="1"/>
  <c r="F1035" i="1"/>
  <c r="F1033" i="1"/>
  <c r="F1031" i="1"/>
  <c r="F1027" i="1"/>
  <c r="F1025" i="1"/>
  <c r="F1023" i="1"/>
  <c r="F1020" i="1"/>
  <c r="F1018" i="1"/>
  <c r="F1017" i="1" s="1"/>
  <c r="F1013" i="1"/>
  <c r="F1011" i="1"/>
  <c r="F1009" i="1"/>
  <c r="F1003" i="1"/>
  <c r="F1002" i="1"/>
  <c r="F997" i="1"/>
  <c r="F994" i="1"/>
  <c r="F993" i="1" s="1"/>
  <c r="F991" i="1"/>
  <c r="F989" i="1"/>
  <c r="F988" i="1"/>
  <c r="F987" i="1" s="1"/>
  <c r="F986" i="1" s="1"/>
  <c r="F984" i="1"/>
  <c r="F983" i="1"/>
  <c r="F981" i="1"/>
  <c r="F980" i="1"/>
  <c r="F978" i="1"/>
  <c r="F974" i="1"/>
  <c r="F973" i="1" s="1"/>
  <c r="F970" i="1"/>
  <c r="F968" i="1"/>
  <c r="F967" i="1"/>
  <c r="F963" i="1"/>
  <c r="F962" i="1"/>
  <c r="F961" i="1" s="1"/>
  <c r="F957" i="1"/>
  <c r="F955" i="1"/>
  <c r="F954" i="1"/>
  <c r="F952" i="1"/>
  <c r="F951" i="1"/>
  <c r="F948" i="1"/>
  <c r="F947" i="1"/>
  <c r="F945" i="1"/>
  <c r="F943" i="1"/>
  <c r="F942" i="1"/>
  <c r="F940" i="1"/>
  <c r="F938" i="1"/>
  <c r="F932" i="1"/>
  <c r="F930" i="1"/>
  <c r="F929" i="1"/>
  <c r="F927" i="1"/>
  <c r="F926" i="1" s="1"/>
  <c r="F924" i="1"/>
  <c r="F922" i="1"/>
  <c r="F921" i="1"/>
  <c r="F919" i="1"/>
  <c r="F918" i="1"/>
  <c r="F912" i="1"/>
  <c r="F911" i="1"/>
  <c r="F909" i="1"/>
  <c r="F907" i="1"/>
  <c r="F904" i="1"/>
  <c r="F902" i="1"/>
  <c r="F901" i="1" s="1"/>
  <c r="F896" i="1"/>
  <c r="F895" i="1" s="1"/>
  <c r="F894" i="1" s="1"/>
  <c r="F893" i="1" s="1"/>
  <c r="F892" i="1" s="1"/>
  <c r="F891" i="1" s="1"/>
  <c r="F889" i="1"/>
  <c r="F888" i="1" s="1"/>
  <c r="F887" i="1"/>
  <c r="F886" i="1"/>
  <c r="F884" i="1"/>
  <c r="F882" i="1"/>
  <c r="F880" i="1"/>
  <c r="F877" i="1"/>
  <c r="F875" i="1"/>
  <c r="F870" i="1"/>
  <c r="F866" i="1"/>
  <c r="F865" i="1" s="1"/>
  <c r="F860" i="1"/>
  <c r="F855" i="1"/>
  <c r="F854" i="1"/>
  <c r="F851" i="1"/>
  <c r="F850" i="1" s="1"/>
  <c r="F847" i="1"/>
  <c r="F845" i="1"/>
  <c r="F836" i="1"/>
  <c r="F830" i="1"/>
  <c r="F826" i="1"/>
  <c r="F825" i="1" s="1"/>
  <c r="F822" i="1"/>
  <c r="F820" i="1"/>
  <c r="F818" i="1"/>
  <c r="F817" i="1" s="1"/>
  <c r="F811" i="1"/>
  <c r="F810" i="1"/>
  <c r="F808" i="1"/>
  <c r="F806" i="1"/>
  <c r="F802" i="1"/>
  <c r="F800" i="1"/>
  <c r="F797" i="1"/>
  <c r="F793" i="1"/>
  <c r="F792" i="1"/>
  <c r="F790" i="1"/>
  <c r="F789" i="1"/>
  <c r="F785" i="1"/>
  <c r="F783" i="1"/>
  <c r="F782" i="1" s="1"/>
  <c r="F774" i="1"/>
  <c r="F772" i="1"/>
  <c r="F770" i="1"/>
  <c r="F760" i="1"/>
  <c r="F753" i="1"/>
  <c r="F748" i="1"/>
  <c r="F747" i="1"/>
  <c r="F744" i="1"/>
  <c r="F742" i="1"/>
  <c r="F739" i="1"/>
  <c r="F738" i="1"/>
  <c r="F732" i="1"/>
  <c r="F731" i="1"/>
  <c r="F730" i="1" s="1"/>
  <c r="F728" i="1"/>
  <c r="F727" i="1" s="1"/>
  <c r="F726" i="1"/>
  <c r="F723" i="1"/>
  <c r="F721" i="1"/>
  <c r="F717" i="1"/>
  <c r="F715" i="1"/>
  <c r="F714" i="1" s="1"/>
  <c r="F709" i="1"/>
  <c r="F707" i="1"/>
  <c r="F703" i="1"/>
  <c r="F700" i="1"/>
  <c r="F699" i="1" s="1"/>
  <c r="F697" i="1"/>
  <c r="F696" i="1"/>
  <c r="F694" i="1"/>
  <c r="F693" i="1" s="1"/>
  <c r="F686" i="1"/>
  <c r="F676" i="1"/>
  <c r="F669" i="1"/>
  <c r="F664" i="1"/>
  <c r="F663" i="1"/>
  <c r="F660" i="1"/>
  <c r="F658" i="1"/>
  <c r="F655" i="1"/>
  <c r="F654" i="1"/>
  <c r="F648" i="1"/>
  <c r="F647" i="1" s="1"/>
  <c r="F646" i="1" s="1"/>
  <c r="F645" i="1" s="1"/>
  <c r="F643" i="1"/>
  <c r="F642" i="1"/>
  <c r="F640" i="1"/>
  <c r="F639" i="1"/>
  <c r="F635" i="1"/>
  <c r="F634" i="1"/>
  <c r="F633" i="1"/>
  <c r="F632" i="1"/>
  <c r="F629" i="1"/>
  <c r="F625" i="1"/>
  <c r="F624" i="1"/>
  <c r="F622" i="1"/>
  <c r="F621" i="1"/>
  <c r="F619" i="1"/>
  <c r="F615" i="1"/>
  <c r="F612" i="1"/>
  <c r="F607" i="1"/>
  <c r="F606" i="1"/>
  <c r="F604" i="1"/>
  <c r="F603" i="1"/>
  <c r="F602" i="1" s="1"/>
  <c r="F601" i="1"/>
  <c r="F599" i="1"/>
  <c r="F597" i="1"/>
  <c r="F596" i="1" s="1"/>
  <c r="F595" i="1"/>
  <c r="F594" i="1"/>
  <c r="F590" i="1"/>
  <c r="F589" i="1" s="1"/>
  <c r="F587" i="1"/>
  <c r="F585" i="1"/>
  <c r="F584" i="1"/>
  <c r="F582" i="1"/>
  <c r="F581" i="1"/>
  <c r="F577" i="1"/>
  <c r="F575" i="1"/>
  <c r="F574" i="1" s="1"/>
  <c r="F572" i="1"/>
  <c r="F570" i="1"/>
  <c r="F569" i="1"/>
  <c r="F565" i="1"/>
  <c r="F564" i="1"/>
  <c r="F563" i="1" s="1"/>
  <c r="F562" i="1"/>
  <c r="F557" i="1"/>
  <c r="F556" i="1" s="1"/>
  <c r="F554" i="1"/>
  <c r="F553" i="1"/>
  <c r="F551" i="1"/>
  <c r="F547" i="1"/>
  <c r="F542" i="1"/>
  <c r="F541" i="1"/>
  <c r="F534" i="1"/>
  <c r="F532" i="1"/>
  <c r="F522" i="1"/>
  <c r="F515" i="1"/>
  <c r="F510" i="1"/>
  <c r="F509" i="1" s="1"/>
  <c r="F507" i="1"/>
  <c r="F505" i="1"/>
  <c r="F501" i="1"/>
  <c r="F500" i="1" s="1"/>
  <c r="F495" i="1"/>
  <c r="F494" i="1"/>
  <c r="F493" i="1" s="1"/>
  <c r="F492" i="1" s="1"/>
  <c r="F490" i="1"/>
  <c r="F489" i="1"/>
  <c r="F487" i="1"/>
  <c r="F484" i="1"/>
  <c r="F483" i="1" s="1"/>
  <c r="F482" i="1"/>
  <c r="F480" i="1"/>
  <c r="F479" i="1" s="1"/>
  <c r="F476" i="1"/>
  <c r="F474" i="1"/>
  <c r="F473" i="1"/>
  <c r="F471" i="1"/>
  <c r="F470" i="1" s="1"/>
  <c r="F466" i="1"/>
  <c r="F465" i="1" s="1"/>
  <c r="F463" i="1"/>
  <c r="F461" i="1"/>
  <c r="F456" i="1"/>
  <c r="F452" i="1"/>
  <c r="F449" i="1"/>
  <c r="F443" i="1"/>
  <c r="F442" i="1" s="1"/>
  <c r="F441" i="1" s="1"/>
  <c r="F439" i="1"/>
  <c r="F436" i="1"/>
  <c r="F435" i="1" s="1"/>
  <c r="F433" i="1"/>
  <c r="F431" i="1"/>
  <c r="F426" i="1"/>
  <c r="F423" i="1"/>
  <c r="F418" i="1"/>
  <c r="F416" i="1"/>
  <c r="F413" i="1"/>
  <c r="F410" i="1"/>
  <c r="F408" i="1"/>
  <c r="F405" i="1"/>
  <c r="F403" i="1"/>
  <c r="F396" i="1"/>
  <c r="F393" i="1"/>
  <c r="F390" i="1"/>
  <c r="F388" i="1"/>
  <c r="F385" i="1"/>
  <c r="F381" i="1"/>
  <c r="F380" i="1" s="1"/>
  <c r="F378" i="1"/>
  <c r="F377" i="1"/>
  <c r="F374" i="1"/>
  <c r="F371" i="1"/>
  <c r="F366" i="1"/>
  <c r="F365" i="1"/>
  <c r="F364" i="1"/>
  <c r="F362" i="1"/>
  <c r="F361" i="1" s="1"/>
  <c r="F357" i="1" s="1"/>
  <c r="F356" i="1" s="1"/>
  <c r="F359" i="1"/>
  <c r="F358" i="1" s="1"/>
  <c r="F354" i="1"/>
  <c r="F352" i="1"/>
  <c r="F350" i="1"/>
  <c r="F348" i="1"/>
  <c r="F345" i="1"/>
  <c r="F343" i="1"/>
  <c r="F341" i="1"/>
  <c r="F338" i="1"/>
  <c r="F337" i="1"/>
  <c r="F334" i="1"/>
  <c r="F331" i="1"/>
  <c r="F330" i="1"/>
  <c r="F329" i="1" s="1"/>
  <c r="F326" i="1"/>
  <c r="F325" i="1"/>
  <c r="F324" i="1"/>
  <c r="F323" i="1" s="1"/>
  <c r="F321" i="1"/>
  <c r="F320" i="1"/>
  <c r="F319" i="1"/>
  <c r="F318" i="1" s="1"/>
  <c r="F314" i="1"/>
  <c r="F313" i="1" s="1"/>
  <c r="F311" i="1"/>
  <c r="F309" i="1"/>
  <c r="F308" i="1"/>
  <c r="F302" i="1"/>
  <c r="F298" i="1"/>
  <c r="F297" i="1" s="1"/>
  <c r="F292" i="1"/>
  <c r="F291" i="1" s="1"/>
  <c r="F290" i="1"/>
  <c r="F289" i="1"/>
  <c r="F287" i="1"/>
  <c r="F286" i="1" s="1"/>
  <c r="F284" i="1"/>
  <c r="F283" i="1"/>
  <c r="F280" i="1"/>
  <c r="F279" i="1"/>
  <c r="F277" i="1"/>
  <c r="F276" i="1"/>
  <c r="F275" i="1" s="1"/>
  <c r="F272" i="1"/>
  <c r="F271" i="1"/>
  <c r="F269" i="1"/>
  <c r="F268" i="1"/>
  <c r="F266" i="1"/>
  <c r="F264" i="1"/>
  <c r="F262" i="1"/>
  <c r="F261" i="1"/>
  <c r="F260" i="1" s="1"/>
  <c r="F259" i="1" s="1"/>
  <c r="F257" i="1"/>
  <c r="F256" i="1"/>
  <c r="F254" i="1"/>
  <c r="F253" i="1"/>
  <c r="F251" i="1"/>
  <c r="F250" i="1"/>
  <c r="F249" i="1" s="1"/>
  <c r="F248" i="1" s="1"/>
  <c r="F246" i="1"/>
  <c r="F244" i="1"/>
  <c r="F243" i="1" s="1"/>
  <c r="F241" i="1"/>
  <c r="F239" i="1"/>
  <c r="F238" i="1"/>
  <c r="F236" i="1" s="1"/>
  <c r="F232" i="1"/>
  <c r="F226" i="1"/>
  <c r="F225" i="1"/>
  <c r="F224" i="1"/>
  <c r="F223" i="1" s="1"/>
  <c r="F221" i="1"/>
  <c r="F218" i="1"/>
  <c r="F215" i="1"/>
  <c r="F214" i="1" s="1"/>
  <c r="F212" i="1"/>
  <c r="F209" i="1"/>
  <c r="F208" i="1"/>
  <c r="F207" i="1" s="1"/>
  <c r="F205" i="1"/>
  <c r="F204" i="1"/>
  <c r="F202" i="1"/>
  <c r="F201" i="1" s="1"/>
  <c r="F200" i="1" s="1"/>
  <c r="F197" i="1"/>
  <c r="F196" i="1"/>
  <c r="F194" i="1"/>
  <c r="F191" i="1"/>
  <c r="F190" i="1"/>
  <c r="F188" i="1"/>
  <c r="F187" i="1" s="1"/>
  <c r="F185" i="1"/>
  <c r="F184" i="1"/>
  <c r="F182" i="1"/>
  <c r="F180" i="1"/>
  <c r="F177" i="1"/>
  <c r="F175" i="1"/>
  <c r="F173" i="1"/>
  <c r="F170" i="1"/>
  <c r="F169" i="1"/>
  <c r="F165" i="1"/>
  <c r="F163" i="1"/>
  <c r="F157" i="1"/>
  <c r="F155" i="1"/>
  <c r="F151" i="1"/>
  <c r="F148" i="1"/>
  <c r="F146" i="1"/>
  <c r="F142" i="1"/>
  <c r="F138" i="1"/>
  <c r="F135" i="1"/>
  <c r="F131" i="1"/>
  <c r="F128" i="1"/>
  <c r="F126" i="1"/>
  <c r="F122" i="1"/>
  <c r="F117" i="1"/>
  <c r="F116" i="1" s="1"/>
  <c r="F114" i="1"/>
  <c r="F113" i="1" s="1"/>
  <c r="F110" i="1"/>
  <c r="F109" i="1" s="1"/>
  <c r="F108" i="1" s="1"/>
  <c r="F105" i="1"/>
  <c r="F104" i="1"/>
  <c r="F103" i="1" s="1"/>
  <c r="F102" i="1" s="1"/>
  <c r="F100" i="1"/>
  <c r="F98" i="1"/>
  <c r="F95" i="1"/>
  <c r="F94" i="1" s="1"/>
  <c r="F92" i="1"/>
  <c r="F90" i="1"/>
  <c r="F84" i="1"/>
  <c r="F83" i="1" s="1"/>
  <c r="F79" i="1"/>
  <c r="F78" i="1"/>
  <c r="F77" i="1" s="1"/>
  <c r="F76" i="1" s="1"/>
  <c r="F74" i="1"/>
  <c r="F73" i="1"/>
  <c r="F72" i="1"/>
  <c r="F71" i="1" s="1"/>
  <c r="F69" i="1"/>
  <c r="F68" i="1"/>
  <c r="F67" i="1"/>
  <c r="F66" i="1" s="1"/>
  <c r="F63" i="1"/>
  <c r="F62" i="1" s="1"/>
  <c r="F61" i="1" s="1"/>
  <c r="F60" i="1" s="1"/>
  <c r="F58" i="1"/>
  <c r="F57" i="1"/>
  <c r="F55" i="1"/>
  <c r="F54" i="1" s="1"/>
  <c r="F52" i="1"/>
  <c r="F51" i="1"/>
  <c r="F46" i="1"/>
  <c r="F45" i="1" s="1"/>
  <c r="F44" i="1" s="1"/>
  <c r="F43" i="1" s="1"/>
  <c r="F40" i="1"/>
  <c r="F39" i="1" s="1"/>
  <c r="F38" i="1"/>
  <c r="F37" i="1" s="1"/>
  <c r="F35" i="1"/>
  <c r="F34" i="1" s="1"/>
  <c r="F33" i="1"/>
  <c r="F32" i="1"/>
  <c r="F30" i="1"/>
  <c r="F29" i="1" s="1"/>
  <c r="F28" i="1"/>
  <c r="F27" i="1"/>
  <c r="F25" i="1"/>
  <c r="F24" i="1" s="1"/>
  <c r="F23" i="1" s="1"/>
  <c r="F22" i="1" s="1"/>
  <c r="F20" i="1"/>
  <c r="F18" i="1"/>
  <c r="F13" i="1"/>
  <c r="F12" i="1" l="1"/>
  <c r="F11" i="1" s="1"/>
  <c r="F10" i="1" s="1"/>
  <c r="F112" i="1"/>
  <c r="F107" i="1" s="1"/>
  <c r="F121" i="1"/>
  <c r="F130" i="1"/>
  <c r="F141" i="1"/>
  <c r="F150" i="1"/>
  <c r="F172" i="1"/>
  <c r="F179" i="1"/>
  <c r="F282" i="1"/>
  <c r="F274" i="1" s="1"/>
  <c r="F296" i="1"/>
  <c r="F295" i="1" s="1"/>
  <c r="F347" i="1"/>
  <c r="F370" i="1"/>
  <c r="F384" i="1"/>
  <c r="F392" i="1"/>
  <c r="F412" i="1"/>
  <c r="F422" i="1"/>
  <c r="F448" i="1"/>
  <c r="F611" i="1"/>
  <c r="F610" i="1" s="1"/>
  <c r="F609" i="1" s="1"/>
  <c r="F638" i="1"/>
  <c r="F637" i="1" s="1"/>
  <c r="F702" i="1"/>
  <c r="F725" i="1"/>
  <c r="F869" i="1"/>
  <c r="F879" i="1"/>
  <c r="F917" i="1"/>
  <c r="F1008" i="1"/>
  <c r="F1007" i="1" s="1"/>
  <c r="F1006" i="1" s="1"/>
  <c r="F1022" i="1"/>
  <c r="F1061" i="1"/>
  <c r="F1074" i="1"/>
  <c r="F1081" i="1"/>
  <c r="F1089" i="1"/>
  <c r="F1153" i="1"/>
  <c r="F1152" i="1" s="1"/>
  <c r="F1201" i="1"/>
  <c r="F1195" i="1" s="1"/>
  <c r="F1194" i="1" s="1"/>
  <c r="F1208" i="1"/>
  <c r="F1222" i="1"/>
  <c r="F1241" i="1"/>
  <c r="F1232" i="1" s="1"/>
  <c r="F1231" i="1" s="1"/>
  <c r="F1230" i="1" s="1"/>
  <c r="F1262" i="1"/>
  <c r="F1261" i="1" s="1"/>
  <c r="F1260" i="1" s="1"/>
  <c r="F1259" i="1" s="1"/>
  <c r="F1308" i="1"/>
  <c r="F1326" i="1"/>
  <c r="F1325" i="1" s="1"/>
  <c r="F1324" i="1" s="1"/>
  <c r="F1507" i="1"/>
  <c r="F1543" i="1"/>
  <c r="F1542" i="1" s="1"/>
  <c r="F1554" i="1"/>
  <c r="F1553" i="1" s="1"/>
  <c r="F1597" i="1"/>
  <c r="F1596" i="1" s="1"/>
  <c r="F1705" i="1"/>
  <c r="F1704" i="1" s="1"/>
  <c r="F1730" i="1"/>
  <c r="F1729" i="1" s="1"/>
  <c r="F1728" i="1" s="1"/>
  <c r="F1727" i="1" s="1"/>
  <c r="F1824" i="1"/>
  <c r="F1823" i="1" s="1"/>
  <c r="F1822" i="1" s="1"/>
  <c r="F1821" i="1" s="1"/>
  <c r="F1861" i="1"/>
  <c r="F1924" i="1"/>
  <c r="F1923" i="1" s="1"/>
  <c r="F1922" i="1" s="1"/>
  <c r="F1911" i="1" s="1"/>
  <c r="F1943" i="1"/>
  <c r="F1967" i="1"/>
  <c r="F1966" i="1" s="1"/>
  <c r="F1965" i="1" s="1"/>
  <c r="F1964" i="1" s="1"/>
  <c r="F2121" i="1"/>
  <c r="F2113" i="1" s="1"/>
  <c r="F2112" i="1" s="1"/>
  <c r="F2111" i="1" s="1"/>
  <c r="F2161" i="1"/>
  <c r="F2172" i="1"/>
  <c r="F2183" i="1"/>
  <c r="F2182" i="1" s="1"/>
  <c r="F2181" i="1" s="1"/>
  <c r="F2180" i="1" s="1"/>
  <c r="F2223" i="1"/>
  <c r="F2254" i="1"/>
  <c r="F2253" i="1" s="1"/>
  <c r="F2252" i="1" s="1"/>
  <c r="F2337" i="1"/>
  <c r="F2336" i="1" s="1"/>
  <c r="F2335" i="1" s="1"/>
  <c r="F2334" i="1" s="1"/>
  <c r="F199" i="1"/>
  <c r="F447" i="1"/>
  <c r="F446" i="1" s="1"/>
  <c r="F120" i="1"/>
  <c r="F469" i="1"/>
  <c r="F468" i="1" s="1"/>
  <c r="F1080" i="1"/>
  <c r="F1079" i="1" s="1"/>
  <c r="F336" i="1"/>
  <c r="F328" i="1" s="1"/>
  <c r="F421" i="1"/>
  <c r="F420" i="1" s="1"/>
  <c r="F631" i="1"/>
  <c r="F816" i="1"/>
  <c r="F815" i="1" s="1"/>
  <c r="F864" i="1"/>
  <c r="F863" i="1" s="1"/>
  <c r="F862" i="1" s="1"/>
  <c r="F1151" i="1"/>
  <c r="F1110" i="1"/>
  <c r="F1109" i="1" s="1"/>
  <c r="F1207" i="1"/>
  <c r="F1206" i="1" s="1"/>
  <c r="F1193" i="1" s="1"/>
  <c r="F1411" i="1"/>
  <c r="F1365" i="1" s="1"/>
  <c r="F1524" i="1"/>
  <c r="F140" i="1"/>
  <c r="F369" i="1"/>
  <c r="F653" i="1"/>
  <c r="F652" i="1" s="1"/>
  <c r="F651" i="1" s="1"/>
  <c r="F713" i="1"/>
  <c r="F712" i="1"/>
  <c r="F711" i="1" s="1"/>
  <c r="F966" i="1"/>
  <c r="F965" i="1" s="1"/>
  <c r="F1016" i="1"/>
  <c r="F1015" i="1" s="1"/>
  <c r="F1122" i="1"/>
  <c r="F1121" i="1" s="1"/>
  <c r="F1503" i="1"/>
  <c r="F1502" i="1" s="1"/>
  <c r="F1489" i="1" s="1"/>
  <c r="F2001" i="1"/>
  <c r="F2375" i="1"/>
  <c r="F568" i="1"/>
  <c r="F567" i="1" s="1"/>
  <c r="F737" i="1"/>
  <c r="F1291" i="1"/>
  <c r="F1285" i="1" s="1"/>
  <c r="F1284" i="1" s="1"/>
  <c r="F1270" i="1" s="1"/>
  <c r="F1269" i="1" s="1"/>
  <c r="F2154" i="1"/>
  <c r="F2153" i="1" s="1"/>
  <c r="F2152" i="1" s="1"/>
  <c r="F2151" i="1" s="1"/>
  <c r="F97" i="1"/>
  <c r="F82" i="1" s="1"/>
  <c r="F81" i="1" s="1"/>
  <c r="F231" i="1"/>
  <c r="F230" i="1" s="1"/>
  <c r="F229" i="1" s="1"/>
  <c r="F950" i="1"/>
  <c r="F916" i="1" s="1"/>
  <c r="F915" i="1" s="1"/>
  <c r="F1045" i="1"/>
  <c r="F1039" i="1" s="1"/>
  <c r="F1038" i="1" s="1"/>
  <c r="F1451" i="1"/>
  <c r="F1450" i="1" s="1"/>
  <c r="F1449" i="1" s="1"/>
  <c r="F1448" i="1" s="1"/>
  <c r="F1716" i="1"/>
  <c r="F1703" i="1" s="1"/>
  <c r="F1889" i="1"/>
  <c r="F1888" i="1" s="1"/>
  <c r="F1887" i="1" s="1"/>
  <c r="F1886" i="1" s="1"/>
  <c r="F1948" i="1"/>
  <c r="F2140" i="1"/>
  <c r="F2139" i="1" s="1"/>
  <c r="F2133" i="1" s="1"/>
  <c r="F2110" i="1" s="1"/>
  <c r="F1589" i="1"/>
  <c r="F1576" i="1" s="1"/>
  <c r="F1591" i="1"/>
  <c r="F1590" i="1" s="1"/>
  <c r="F1633" i="1"/>
  <c r="F1632" i="1" s="1"/>
  <c r="F1631" i="1" s="1"/>
  <c r="F407" i="1"/>
  <c r="F383" i="1" s="1"/>
  <c r="F546" i="1"/>
  <c r="F499" i="1" s="1"/>
  <c r="F498" i="1" s="1"/>
  <c r="F497" i="1" s="1"/>
  <c r="F796" i="1"/>
  <c r="F795" i="1" s="1"/>
  <c r="F1816" i="1"/>
  <c r="F1815" i="1" s="1"/>
  <c r="F1814" i="1" s="1"/>
  <c r="F1813" i="1" s="1"/>
  <c r="F1801" i="1" s="1"/>
  <c r="F1937" i="1"/>
  <c r="F1936" i="1" s="1"/>
  <c r="F1935" i="1" s="1"/>
  <c r="F1910" i="1" s="1"/>
  <c r="F1975" i="1"/>
  <c r="F1974" i="1" s="1"/>
  <c r="F1973" i="1" s="1"/>
  <c r="F1972" i="1" s="1"/>
  <c r="F2091" i="1"/>
  <c r="F2090" i="1" s="1"/>
  <c r="F2089" i="1" s="1"/>
  <c r="F2088" i="1" s="1"/>
  <c r="F2087" i="1" s="1"/>
  <c r="F2251" i="1"/>
  <c r="F2250" i="1" s="1"/>
  <c r="F2364" i="1"/>
  <c r="F2363" i="1" s="1"/>
  <c r="F2362" i="1" s="1"/>
  <c r="F2342" i="1" s="1"/>
  <c r="F2031" i="1"/>
  <c r="F2030" i="1" s="1"/>
  <c r="F2029" i="1" s="1"/>
  <c r="F2028" i="1" s="1"/>
  <c r="F2401" i="1"/>
  <c r="F2400" i="1" s="1"/>
  <c r="F2399" i="1" s="1"/>
  <c r="F2398" i="1" s="1"/>
  <c r="F1851" i="1"/>
  <c r="F1850" i="1" s="1"/>
  <c r="F1849" i="1" s="1"/>
  <c r="F1848" i="1" s="1"/>
  <c r="F2058" i="1"/>
  <c r="F2057" i="1" s="1"/>
  <c r="F2056" i="1" s="1"/>
  <c r="F2055" i="1" s="1"/>
  <c r="F2195" i="1"/>
  <c r="F2191" i="1" s="1"/>
  <c r="F2190" i="1" s="1"/>
  <c r="F2189" i="1" s="1"/>
  <c r="F2188" i="1" s="1"/>
  <c r="F2219" i="1"/>
  <c r="F2218" i="1" s="1"/>
  <c r="F2217" i="1" s="1"/>
  <c r="F2216" i="1" s="1"/>
  <c r="F2306" i="1"/>
  <c r="F2305" i="1" s="1"/>
  <c r="F2304" i="1" s="1"/>
  <c r="F2303" i="1" s="1"/>
  <c r="F2285" i="1" s="1"/>
  <c r="F2315" i="1"/>
  <c r="F2314" i="1" s="1"/>
  <c r="F2313" i="1" s="1"/>
  <c r="F2312" i="1" s="1"/>
  <c r="F2311" i="1" s="1"/>
  <c r="F1005" i="1" l="1"/>
  <c r="F650" i="1"/>
  <c r="F119" i="1"/>
  <c r="F9" i="1" s="1"/>
  <c r="F1229" i="1"/>
  <c r="F1060" i="1"/>
  <c r="F1059" i="1" s="1"/>
  <c r="F1058" i="1" s="1"/>
  <c r="F914" i="1"/>
  <c r="F368" i="1"/>
  <c r="F1150" i="1"/>
  <c r="F736" i="1"/>
  <c r="F735" i="1" s="1"/>
  <c r="F734" i="1" s="1"/>
  <c r="F1108" i="1"/>
  <c r="F1057" i="1" s="1"/>
  <c r="F228" i="1"/>
  <c r="F8" i="1" s="1"/>
  <c r="F1630" i="1"/>
  <c r="F1523" i="1"/>
  <c r="E420" i="2"/>
  <c r="E419" i="2" s="1"/>
  <c r="E417" i="2"/>
  <c r="E413" i="2"/>
  <c r="E409" i="2"/>
  <c r="E407" i="2"/>
  <c r="E404" i="2"/>
  <c r="E401" i="2"/>
  <c r="E397" i="2"/>
  <c r="E396" i="2" s="1"/>
  <c r="E393" i="2"/>
  <c r="E392" i="2" s="1"/>
  <c r="E389" i="2"/>
  <c r="E385" i="2"/>
  <c r="E381" i="2"/>
  <c r="E379" i="2"/>
  <c r="E376" i="2"/>
  <c r="E373" i="2"/>
  <c r="E368" i="2"/>
  <c r="E367" i="2" s="1"/>
  <c r="E365" i="2"/>
  <c r="E364" i="2" s="1"/>
  <c r="E359" i="2"/>
  <c r="E358" i="2" s="1"/>
  <c r="E356" i="2"/>
  <c r="E354" i="2"/>
  <c r="E352" i="2"/>
  <c r="E346" i="2"/>
  <c r="E342" i="2"/>
  <c r="E339" i="2"/>
  <c r="E336" i="2"/>
  <c r="E332" i="2"/>
  <c r="E330" i="2"/>
  <c r="E327" i="2"/>
  <c r="E326" i="2" s="1"/>
  <c r="E324" i="2"/>
  <c r="E322" i="2"/>
  <c r="E320" i="2"/>
  <c r="E317" i="2"/>
  <c r="E314" i="2"/>
  <c r="E310" i="2"/>
  <c r="E308" i="2"/>
  <c r="E304" i="2"/>
  <c r="E303" i="2" s="1"/>
  <c r="E301" i="2"/>
  <c r="E299" i="2"/>
  <c r="E290" i="2"/>
  <c r="E287" i="2"/>
  <c r="E285" i="2"/>
  <c r="E275" i="2"/>
  <c r="E268" i="2"/>
  <c r="E264" i="2"/>
  <c r="E260" i="2"/>
  <c r="E258" i="2"/>
  <c r="E254" i="2"/>
  <c r="E250" i="2"/>
  <c r="E248" i="2"/>
  <c r="E245" i="2"/>
  <c r="E243" i="2"/>
  <c r="E238" i="2"/>
  <c r="E235" i="2"/>
  <c r="E234" i="2" s="1"/>
  <c r="E229" i="2"/>
  <c r="E228" i="2" s="1"/>
  <c r="E220" i="2"/>
  <c r="E218" i="2"/>
  <c r="E210" i="2"/>
  <c r="E205" i="2"/>
  <c r="E202" i="2"/>
  <c r="E198" i="2"/>
  <c r="E194" i="2"/>
  <c r="E190" i="2"/>
  <c r="E188" i="2"/>
  <c r="E185" i="2"/>
  <c r="E183" i="2"/>
  <c r="E177" i="2"/>
  <c r="E176" i="2" s="1"/>
  <c r="E175" i="2" s="1"/>
  <c r="E173" i="2"/>
  <c r="E172" i="2" s="1"/>
  <c r="E165" i="2"/>
  <c r="E164" i="2" s="1"/>
  <c r="E162" i="2"/>
  <c r="E160" i="2"/>
  <c r="E156" i="2"/>
  <c r="E155" i="2" s="1"/>
  <c r="E153" i="2"/>
  <c r="E146" i="2"/>
  <c r="E144" i="2"/>
  <c r="E139" i="2"/>
  <c r="E136" i="2"/>
  <c r="E131" i="2"/>
  <c r="E130" i="2" s="1"/>
  <c r="E128" i="2"/>
  <c r="E125" i="2"/>
  <c r="E122" i="2"/>
  <c r="E118" i="2"/>
  <c r="E116" i="2"/>
  <c r="E112" i="2"/>
  <c r="E111" i="2" s="1"/>
  <c r="E109" i="2"/>
  <c r="E106" i="2"/>
  <c r="E103" i="2"/>
  <c r="E100" i="2"/>
  <c r="E98" i="2"/>
  <c r="E93" i="2"/>
  <c r="E92" i="2" s="1"/>
  <c r="E90" i="2"/>
  <c r="E89" i="2"/>
  <c r="E86" i="2"/>
  <c r="E80" i="2"/>
  <c r="E76" i="2"/>
  <c r="E75" i="2" s="1"/>
  <c r="E74" i="2" s="1"/>
  <c r="E71" i="2" s="1"/>
  <c r="E70" i="2" s="1"/>
  <c r="E68" i="2"/>
  <c r="E67" i="2" s="1"/>
  <c r="E66" i="2" s="1"/>
  <c r="E64" i="2"/>
  <c r="E62" i="2"/>
  <c r="E59" i="2"/>
  <c r="E53" i="2"/>
  <c r="E49" i="2"/>
  <c r="E47" i="2"/>
  <c r="E44" i="2"/>
  <c r="E42" i="2"/>
  <c r="E40" i="2"/>
  <c r="E33" i="2"/>
  <c r="E25" i="2"/>
  <c r="E23" i="2"/>
  <c r="E20" i="2"/>
  <c r="E18" i="2"/>
  <c r="E12" i="2"/>
  <c r="E10" i="2"/>
  <c r="F7" i="1" l="1"/>
  <c r="E329" i="2"/>
  <c r="E307" i="2"/>
  <c r="E237" i="2"/>
  <c r="E182" i="2"/>
  <c r="E193" i="2"/>
  <c r="E313" i="2"/>
  <c r="E298" i="2"/>
  <c r="E372" i="2"/>
  <c r="E22" i="2"/>
  <c r="E135" i="2"/>
  <c r="E341" i="2"/>
  <c r="E406" i="2"/>
  <c r="E400" i="2"/>
  <c r="E9" i="2"/>
  <c r="E115" i="2"/>
  <c r="E247" i="2"/>
  <c r="E263" i="2"/>
  <c r="E253" i="2"/>
  <c r="E46" i="2"/>
  <c r="E61" i="2"/>
  <c r="E88" i="2"/>
  <c r="E105" i="2"/>
  <c r="E335" i="2"/>
  <c r="E187" i="2"/>
  <c r="E181" i="2" s="1"/>
  <c r="E319" i="2"/>
  <c r="E79" i="2"/>
  <c r="E78" i="2" s="1"/>
  <c r="E124" i="2"/>
  <c r="E158" i="2"/>
  <c r="E363" i="2"/>
  <c r="E143" i="2"/>
  <c r="E32" i="2"/>
  <c r="E52" i="2"/>
  <c r="E97" i="2"/>
  <c r="E201" i="2"/>
  <c r="E378" i="2"/>
  <c r="E399" i="2" l="1"/>
  <c r="E114" i="2"/>
  <c r="E192" i="2"/>
  <c r="E252" i="2"/>
  <c r="E371" i="2"/>
  <c r="E312" i="2"/>
  <c r="E8" i="2"/>
  <c r="E134" i="2"/>
  <c r="E133" i="2" s="1"/>
  <c r="E31" i="2"/>
  <c r="E96" i="2"/>
  <c r="E51" i="2"/>
  <c r="E334" i="2"/>
  <c r="C138" i="1"/>
  <c r="D138" i="1"/>
  <c r="C90" i="1"/>
  <c r="D90" i="1"/>
  <c r="E7" i="2" l="1"/>
  <c r="E370" i="2"/>
  <c r="E95" i="2"/>
  <c r="E180" i="2"/>
  <c r="E179" i="2" s="1"/>
  <c r="E6" i="2" l="1"/>
  <c r="E5" i="2" s="1"/>
  <c r="C431" i="1" l="1"/>
  <c r="D431" i="1"/>
  <c r="C423" i="1"/>
  <c r="D423" i="1"/>
  <c r="D2383" i="1" l="1"/>
  <c r="D2012" i="1" l="1"/>
  <c r="D1347" i="1" l="1"/>
  <c r="C1347" i="1"/>
  <c r="C135" i="1" l="1"/>
  <c r="D135" i="1"/>
  <c r="E135" i="1"/>
  <c r="C1530" i="1" l="1"/>
  <c r="D1530" i="1"/>
  <c r="E1530" i="1"/>
  <c r="E1925" i="1" l="1"/>
  <c r="E1927" i="1"/>
  <c r="E1930" i="1"/>
  <c r="E1933" i="1"/>
  <c r="D1933" i="1"/>
  <c r="C1933" i="1"/>
  <c r="D1930" i="1"/>
  <c r="C1930" i="1"/>
  <c r="D1927" i="1"/>
  <c r="D1925" i="1"/>
  <c r="C1925" i="1"/>
  <c r="E1924" i="1" l="1"/>
  <c r="D1929" i="1"/>
  <c r="D1924" i="1"/>
  <c r="C1929" i="1"/>
  <c r="C1927" i="1" s="1"/>
  <c r="C1924" i="1" s="1"/>
  <c r="C1923" i="1" s="1"/>
  <c r="C1922" i="1" s="1"/>
  <c r="E1929" i="1"/>
  <c r="D20" i="1"/>
  <c r="E1923" i="1" l="1"/>
  <c r="E1922" i="1" s="1"/>
  <c r="D1923" i="1"/>
  <c r="D1922" i="1" s="1"/>
  <c r="E2424" i="1" l="1"/>
  <c r="E2423" i="1" s="1"/>
  <c r="E2422" i="1" s="1"/>
  <c r="E2421" i="1" s="1"/>
  <c r="E2420" i="1" s="1"/>
  <c r="E2418" i="1"/>
  <c r="E2417" i="1" s="1"/>
  <c r="E2415" i="1"/>
  <c r="E2414" i="1" s="1"/>
  <c r="E2412" i="1"/>
  <c r="E2409" i="1"/>
  <c r="E2406" i="1"/>
  <c r="E2405" i="1" s="1"/>
  <c r="E2403" i="1"/>
  <c r="E2402" i="1" s="1"/>
  <c r="E2396" i="1"/>
  <c r="E2394" i="1"/>
  <c r="E2391" i="1"/>
  <c r="E2389" i="1"/>
  <c r="E2383" i="1"/>
  <c r="E2382" i="1" s="1"/>
  <c r="E2380" i="1"/>
  <c r="E2379" i="1" s="1"/>
  <c r="E2373" i="1"/>
  <c r="E2371" i="1"/>
  <c r="E2368" i="1"/>
  <c r="E2366" i="1"/>
  <c r="E2360" i="1"/>
  <c r="E2358" i="1"/>
  <c r="E2353" i="1"/>
  <c r="E2352" i="1" s="1"/>
  <c r="E2350" i="1"/>
  <c r="E2349" i="1" s="1"/>
  <c r="E2347" i="1"/>
  <c r="E2346" i="1" s="1"/>
  <c r="E2340" i="1"/>
  <c r="E2338" i="1"/>
  <c r="E2332" i="1"/>
  <c r="E2331" i="1" s="1"/>
  <c r="E2326" i="1"/>
  <c r="E2325" i="1" s="1"/>
  <c r="E2323" i="1"/>
  <c r="E2322" i="1" s="1"/>
  <c r="E2319" i="1"/>
  <c r="E2316" i="1"/>
  <c r="E2309" i="1"/>
  <c r="E2307" i="1"/>
  <c r="E2301" i="1"/>
  <c r="E2300" i="1" s="1"/>
  <c r="E2297" i="1"/>
  <c r="E2296" i="1" s="1"/>
  <c r="E2294" i="1"/>
  <c r="E2293" i="1" s="1"/>
  <c r="E2290" i="1"/>
  <c r="E2289" i="1" s="1"/>
  <c r="E2283" i="1"/>
  <c r="E2281" i="1"/>
  <c r="E2275" i="1"/>
  <c r="E2274" i="1" s="1"/>
  <c r="E2270" i="1" s="1"/>
  <c r="E2269" i="1" s="1"/>
  <c r="E2272" i="1"/>
  <c r="E2267" i="1"/>
  <c r="E2266" i="1" s="1"/>
  <c r="E2264" i="1"/>
  <c r="E2263" i="1" s="1"/>
  <c r="E2261" i="1"/>
  <c r="E2257" i="1"/>
  <c r="E2255" i="1"/>
  <c r="E2248" i="1"/>
  <c r="E2246" i="1"/>
  <c r="E2240" i="1"/>
  <c r="E2239" i="1" s="1"/>
  <c r="E2238" i="1" s="1"/>
  <c r="E2237" i="1" s="1"/>
  <c r="E2235" i="1"/>
  <c r="E2234" i="1" s="1"/>
  <c r="E2232" i="1"/>
  <c r="E2230" i="1"/>
  <c r="E2224" i="1"/>
  <c r="E2221" i="1"/>
  <c r="E2220" i="1" s="1"/>
  <c r="E2214" i="1"/>
  <c r="E2212" i="1"/>
  <c r="E2206" i="1"/>
  <c r="E2205" i="1" s="1"/>
  <c r="E2203" i="1"/>
  <c r="E2202" i="1" s="1"/>
  <c r="E2198" i="1"/>
  <c r="E2196" i="1"/>
  <c r="E2193" i="1"/>
  <c r="E2192" i="1" s="1"/>
  <c r="E2186" i="1"/>
  <c r="E2184" i="1"/>
  <c r="E2178" i="1"/>
  <c r="E2177" i="1" s="1"/>
  <c r="E2175" i="1"/>
  <c r="E2173" i="1"/>
  <c r="E2170" i="1"/>
  <c r="E2164" i="1"/>
  <c r="E2162" i="1"/>
  <c r="E2159" i="1"/>
  <c r="E2158" i="1" s="1"/>
  <c r="E2156" i="1"/>
  <c r="E2155" i="1" s="1"/>
  <c r="E2149" i="1"/>
  <c r="E2147" i="1"/>
  <c r="E2144" i="1"/>
  <c r="E2142" i="1" s="1"/>
  <c r="E2141" i="1" s="1"/>
  <c r="E2137" i="1"/>
  <c r="E2136" i="1" s="1"/>
  <c r="E2135" i="1" s="1"/>
  <c r="E2134" i="1" s="1"/>
  <c r="E2131" i="1"/>
  <c r="E2130" i="1" s="1"/>
  <c r="E2128" i="1"/>
  <c r="E2127" i="1" s="1"/>
  <c r="E2125" i="1"/>
  <c r="E2122" i="1"/>
  <c r="E2119" i="1"/>
  <c r="E2118" i="1" s="1"/>
  <c r="E2115" i="1"/>
  <c r="E2114" i="1" s="1"/>
  <c r="E2108" i="1"/>
  <c r="E2106" i="1"/>
  <c r="E2100" i="1"/>
  <c r="E2099" i="1" s="1"/>
  <c r="E2097" i="1"/>
  <c r="E2092" i="1"/>
  <c r="E2085" i="1"/>
  <c r="E2083" i="1"/>
  <c r="E2077" i="1"/>
  <c r="E2075" i="1"/>
  <c r="E2072" i="1"/>
  <c r="E2068" i="1"/>
  <c r="E2065" i="1"/>
  <c r="E2064" i="1" s="1"/>
  <c r="E2060" i="1"/>
  <c r="E2059" i="1" s="1"/>
  <c r="E2053" i="1"/>
  <c r="E2051" i="1"/>
  <c r="E2045" i="1"/>
  <c r="E2044" i="1" s="1"/>
  <c r="E2042" i="1"/>
  <c r="E2041" i="1" s="1"/>
  <c r="E2039" i="1"/>
  <c r="E2038" i="1" s="1"/>
  <c r="E2036" i="1"/>
  <c r="E2035" i="1" s="1"/>
  <c r="E2033" i="1"/>
  <c r="E2032" i="1" s="1"/>
  <c r="E2026" i="1"/>
  <c r="E2024" i="1"/>
  <c r="E2018" i="1"/>
  <c r="E2017" i="1" s="1"/>
  <c r="E2012" i="1"/>
  <c r="E2011" i="1" s="1"/>
  <c r="E2009" i="1"/>
  <c r="E2008" i="1" s="1"/>
  <c r="E2006" i="1"/>
  <c r="E2005" i="1" s="1"/>
  <c r="E1999" i="1"/>
  <c r="E1997" i="1"/>
  <c r="E1991" i="1"/>
  <c r="E1990" i="1" s="1"/>
  <c r="E1988" i="1"/>
  <c r="E1987" i="1" s="1"/>
  <c r="E1983" i="1"/>
  <c r="E1982" i="1" s="1"/>
  <c r="E1980" i="1"/>
  <c r="E1979" i="1" s="1"/>
  <c r="E1977" i="1"/>
  <c r="E1976" i="1" s="1"/>
  <c r="E1970" i="1"/>
  <c r="E1968" i="1"/>
  <c r="E1962" i="1"/>
  <c r="E1961" i="1" s="1"/>
  <c r="E1956" i="1"/>
  <c r="E1955" i="1" s="1"/>
  <c r="E1953" i="1"/>
  <c r="E1952" i="1" s="1"/>
  <c r="E1946" i="1"/>
  <c r="E1944" i="1"/>
  <c r="E1941" i="1"/>
  <c r="E1939" i="1" s="1"/>
  <c r="E1938" i="1" s="1"/>
  <c r="E1920" i="1"/>
  <c r="E1919" i="1" s="1"/>
  <c r="E1915" i="1"/>
  <c r="E1914" i="1" s="1"/>
  <c r="E1908" i="1"/>
  <c r="E1906" i="1"/>
  <c r="E1904" i="1"/>
  <c r="E1898" i="1"/>
  <c r="E1897" i="1" s="1"/>
  <c r="E1895" i="1"/>
  <c r="E1891" i="1"/>
  <c r="E1884" i="1"/>
  <c r="E1882" i="1"/>
  <c r="E1876" i="1"/>
  <c r="E1875" i="1" s="1"/>
  <c r="E1873" i="1"/>
  <c r="E1871" i="1"/>
  <c r="E1868" i="1"/>
  <c r="E1862" i="1"/>
  <c r="E1859" i="1"/>
  <c r="E1858" i="1" s="1"/>
  <c r="E1856" i="1"/>
  <c r="E1855" i="1" s="1"/>
  <c r="E1853" i="1"/>
  <c r="E1852" i="1" s="1"/>
  <c r="E1846" i="1"/>
  <c r="E1844" i="1"/>
  <c r="E1838" i="1"/>
  <c r="E1837" i="1" s="1"/>
  <c r="E1835" i="1"/>
  <c r="E1833" i="1"/>
  <c r="E1829" i="1"/>
  <c r="E1826" i="1"/>
  <c r="E1825" i="1" s="1"/>
  <c r="E1819" i="1"/>
  <c r="E1817" i="1"/>
  <c r="E1811" i="1"/>
  <c r="E1810" i="1" s="1"/>
  <c r="E1806" i="1"/>
  <c r="E1805" i="1" s="1"/>
  <c r="E1797" i="1"/>
  <c r="E1796" i="1" s="1"/>
  <c r="E1795" i="1" s="1"/>
  <c r="E1794" i="1" s="1"/>
  <c r="E1793" i="1" s="1"/>
  <c r="E1791" i="1"/>
  <c r="E1789" i="1"/>
  <c r="E1786" i="1"/>
  <c r="E1784" i="1"/>
  <c r="E1780" i="1"/>
  <c r="E1777" i="1"/>
  <c r="E1776" i="1" s="1"/>
  <c r="E1770" i="1"/>
  <c r="E1768" i="1"/>
  <c r="E1761" i="1"/>
  <c r="E1760" i="1" s="1"/>
  <c r="E1757" i="1"/>
  <c r="E1756" i="1" s="1"/>
  <c r="E1750" i="1"/>
  <c r="E1748" i="1"/>
  <c r="E1737" i="1"/>
  <c r="E1735" i="1"/>
  <c r="E1732" i="1"/>
  <c r="E1731" i="1" s="1"/>
  <c r="E1724" i="1"/>
  <c r="E1723" i="1" s="1"/>
  <c r="E1722" i="1" s="1"/>
  <c r="E1719" i="1"/>
  <c r="E1718" i="1" s="1"/>
  <c r="E1717" i="1" s="1"/>
  <c r="E1714" i="1"/>
  <c r="E1710" i="1"/>
  <c r="E1707" i="1"/>
  <c r="E1706" i="1" s="1"/>
  <c r="E1701" i="1"/>
  <c r="E1699" i="1"/>
  <c r="E1694" i="1"/>
  <c r="E1691" i="1"/>
  <c r="E1690" i="1" s="1"/>
  <c r="E1688" i="1"/>
  <c r="E1686" i="1"/>
  <c r="E1683" i="1"/>
  <c r="E1682" i="1" s="1"/>
  <c r="E1679" i="1"/>
  <c r="E1678" i="1" s="1"/>
  <c r="E1670" i="1"/>
  <c r="E1668" i="1"/>
  <c r="E1666" i="1"/>
  <c r="E1656" i="1"/>
  <c r="E1649" i="1"/>
  <c r="E1644" i="1"/>
  <c r="E1641" i="1"/>
  <c r="E1639" i="1"/>
  <c r="E1635" i="1"/>
  <c r="E1628" i="1"/>
  <c r="E1627" i="1" s="1"/>
  <c r="E1626" i="1" s="1"/>
  <c r="E1625" i="1" s="1"/>
  <c r="E1624" i="1"/>
  <c r="E1622" i="1"/>
  <c r="E1621" i="1" s="1"/>
  <c r="E1619" i="1"/>
  <c r="E1614" i="1"/>
  <c r="E1607" i="1"/>
  <c r="E1606" i="1" s="1"/>
  <c r="E1605" i="1" s="1"/>
  <c r="E1604" i="1" s="1"/>
  <c r="E1602" i="1"/>
  <c r="E1601" i="1" s="1"/>
  <c r="E1599" i="1"/>
  <c r="E1598" i="1" s="1"/>
  <c r="E1594" i="1"/>
  <c r="E1592" i="1"/>
  <c r="E1587" i="1"/>
  <c r="E1585" i="1"/>
  <c r="E1582" i="1"/>
  <c r="E1580" i="1" s="1"/>
  <c r="E1579" i="1" s="1"/>
  <c r="E1574" i="1"/>
  <c r="E1573" i="1" s="1"/>
  <c r="E1571" i="1"/>
  <c r="E1570" i="1" s="1"/>
  <c r="E1567" i="1"/>
  <c r="E1566" i="1" s="1"/>
  <c r="E1563" i="1"/>
  <c r="E1562" i="1" s="1"/>
  <c r="E1560" i="1"/>
  <c r="E1559" i="1" s="1"/>
  <c r="E1556" i="1"/>
  <c r="E1555" i="1" s="1"/>
  <c r="E1551" i="1"/>
  <c r="E1550" i="1" s="1"/>
  <c r="E1548" i="1"/>
  <c r="E1547" i="1" s="1"/>
  <c r="E1545" i="1"/>
  <c r="E1544" i="1" s="1"/>
  <c r="E1540" i="1"/>
  <c r="E1539" i="1" s="1"/>
  <c r="E1538" i="1" s="1"/>
  <c r="E1536" i="1"/>
  <c r="E1535" i="1" s="1"/>
  <c r="E1533" i="1"/>
  <c r="E1528" i="1"/>
  <c r="E1520" i="1"/>
  <c r="E1519" i="1" s="1"/>
  <c r="E1517" i="1"/>
  <c r="E1515" i="1"/>
  <c r="E1511" i="1"/>
  <c r="E1508" i="1"/>
  <c r="E1505" i="1"/>
  <c r="E1504" i="1" s="1"/>
  <c r="E1500" i="1"/>
  <c r="E1499" i="1" s="1"/>
  <c r="E1497" i="1"/>
  <c r="E1495" i="1"/>
  <c r="E1493" i="1" s="1"/>
  <c r="E1487" i="1"/>
  <c r="E1486" i="1" s="1"/>
  <c r="E1483" i="1"/>
  <c r="E1482" i="1" s="1"/>
  <c r="E1480" i="1"/>
  <c r="E1477" i="1"/>
  <c r="E1475" i="1"/>
  <c r="E1470" i="1"/>
  <c r="E1468" i="1"/>
  <c r="E1465" i="1"/>
  <c r="E1458" i="1"/>
  <c r="E1456" i="1"/>
  <c r="E1453" i="1"/>
  <c r="E1452" i="1" s="1"/>
  <c r="E1446" i="1"/>
  <c r="E1445" i="1" s="1"/>
  <c r="E1443" i="1"/>
  <c r="E1435" i="1"/>
  <c r="E1431" i="1"/>
  <c r="E1428" i="1"/>
  <c r="E1424" i="1"/>
  <c r="E1422" i="1"/>
  <c r="E1417" i="1"/>
  <c r="E1415" i="1"/>
  <c r="E1409" i="1"/>
  <c r="E1408" i="1" s="1"/>
  <c r="E1403" i="1"/>
  <c r="E1401" i="1"/>
  <c r="E1396" i="1"/>
  <c r="E1394" i="1"/>
  <c r="E1389" i="1"/>
  <c r="E1387" i="1"/>
  <c r="E1384" i="1"/>
  <c r="E1382" i="1"/>
  <c r="E1375" i="1"/>
  <c r="E1373" i="1"/>
  <c r="E1370" i="1"/>
  <c r="E1369" i="1" s="1"/>
  <c r="E1363" i="1"/>
  <c r="E1361" i="1"/>
  <c r="E1355" i="1"/>
  <c r="E1353" i="1"/>
  <c r="E1347" i="1"/>
  <c r="E1340" i="1"/>
  <c r="E1338" i="1"/>
  <c r="E1336" i="1"/>
  <c r="E1334" i="1"/>
  <c r="E1330" i="1"/>
  <c r="E1328" i="1" s="1"/>
  <c r="E1327" i="1" s="1"/>
  <c r="E1322" i="1"/>
  <c r="E1321" i="1" s="1"/>
  <c r="E1320" i="1" s="1"/>
  <c r="E1319" i="1" s="1"/>
  <c r="E1317" i="1"/>
  <c r="E1316" i="1" s="1"/>
  <c r="E1314" i="1"/>
  <c r="E1311" i="1"/>
  <c r="E1309" i="1"/>
  <c r="E1306" i="1"/>
  <c r="E1305" i="1" s="1"/>
  <c r="E1303" i="1"/>
  <c r="E1298" i="1"/>
  <c r="E1295" i="1"/>
  <c r="E1292" i="1"/>
  <c r="E1289" i="1"/>
  <c r="E1287" i="1"/>
  <c r="E1282" i="1"/>
  <c r="E1281" i="1" s="1"/>
  <c r="E1279" i="1"/>
  <c r="E1276" i="1"/>
  <c r="E1274" i="1"/>
  <c r="E1267" i="1"/>
  <c r="E1265" i="1"/>
  <c r="E1263" i="1"/>
  <c r="E1257" i="1"/>
  <c r="E1256" i="1" s="1"/>
  <c r="E1254" i="1"/>
  <c r="E1252" i="1"/>
  <c r="E1245" i="1"/>
  <c r="E1242" i="1"/>
  <c r="E1239" i="1"/>
  <c r="E1238" i="1" s="1"/>
  <c r="E1236" i="1"/>
  <c r="E1234" i="1"/>
  <c r="E1227" i="1"/>
  <c r="E1223" i="1"/>
  <c r="E1220" i="1"/>
  <c r="E1215" i="1"/>
  <c r="E1211" i="1"/>
  <c r="E1209" i="1"/>
  <c r="E1204" i="1"/>
  <c r="E1202" i="1"/>
  <c r="E1199" i="1"/>
  <c r="E1197" i="1"/>
  <c r="E1191" i="1"/>
  <c r="E1190" i="1" s="1"/>
  <c r="E1186" i="1"/>
  <c r="E1185" i="1" s="1"/>
  <c r="E1182" i="1"/>
  <c r="E1181" i="1" s="1"/>
  <c r="E1178" i="1"/>
  <c r="E1177" i="1" s="1"/>
  <c r="E1173" i="1"/>
  <c r="E1171" i="1"/>
  <c r="E1167" i="1"/>
  <c r="E1160" i="1"/>
  <c r="E1158" i="1"/>
  <c r="E1155" i="1"/>
  <c r="E1154" i="1" s="1"/>
  <c r="E1148" i="1"/>
  <c r="E1147" i="1" s="1"/>
  <c r="E1144" i="1"/>
  <c r="E1143" i="1" s="1"/>
  <c r="E1140" i="1"/>
  <c r="E1136" i="1"/>
  <c r="E1132" i="1"/>
  <c r="E1130" i="1"/>
  <c r="E1127" i="1"/>
  <c r="E1124" i="1"/>
  <c r="E1119" i="1"/>
  <c r="E1117" i="1"/>
  <c r="E1114" i="1"/>
  <c r="E1112" i="1"/>
  <c r="E1106" i="1"/>
  <c r="E1105" i="1" s="1"/>
  <c r="E1104" i="1" s="1"/>
  <c r="E1102" i="1"/>
  <c r="E1101" i="1" s="1"/>
  <c r="E1099" i="1"/>
  <c r="E1092" i="1"/>
  <c r="E1090" i="1"/>
  <c r="E1085" i="1"/>
  <c r="E1082" i="1"/>
  <c r="E1077" i="1"/>
  <c r="E1075" i="1"/>
  <c r="E1072" i="1"/>
  <c r="E1070" i="1"/>
  <c r="E1064" i="1"/>
  <c r="E1062" i="1"/>
  <c r="E1055" i="1"/>
  <c r="E1054" i="1" s="1"/>
  <c r="E1052" i="1"/>
  <c r="E1048" i="1"/>
  <c r="E1046" i="1"/>
  <c r="E1043" i="1"/>
  <c r="E1041" i="1"/>
  <c r="E1036" i="1"/>
  <c r="E1035" i="1" s="1"/>
  <c r="E1033" i="1"/>
  <c r="E1031" i="1"/>
  <c r="E1027" i="1"/>
  <c r="E1025" i="1"/>
  <c r="E1023" i="1"/>
  <c r="E1020" i="1"/>
  <c r="E1018" i="1"/>
  <c r="E1013" i="1"/>
  <c r="E1011" i="1"/>
  <c r="E1009" i="1"/>
  <c r="E1003" i="1"/>
  <c r="E1002" i="1" s="1"/>
  <c r="E997" i="1"/>
  <c r="E994" i="1"/>
  <c r="E991" i="1"/>
  <c r="E989" i="1"/>
  <c r="E984" i="1"/>
  <c r="E983" i="1" s="1"/>
  <c r="E981" i="1"/>
  <c r="E980" i="1" s="1"/>
  <c r="E978" i="1"/>
  <c r="E974" i="1"/>
  <c r="E970" i="1"/>
  <c r="E968" i="1"/>
  <c r="E963" i="1"/>
  <c r="E962" i="1" s="1"/>
  <c r="E961" i="1" s="1"/>
  <c r="E957" i="1"/>
  <c r="E955" i="1"/>
  <c r="E952" i="1"/>
  <c r="E951" i="1" s="1"/>
  <c r="E948" i="1"/>
  <c r="E947" i="1" s="1"/>
  <c r="E945" i="1"/>
  <c r="E943" i="1"/>
  <c r="E940" i="1"/>
  <c r="E938" i="1"/>
  <c r="E932" i="1"/>
  <c r="E930" i="1"/>
  <c r="E927" i="1"/>
  <c r="E926" i="1" s="1"/>
  <c r="E924" i="1"/>
  <c r="E922" i="1"/>
  <c r="E919" i="1"/>
  <c r="E918" i="1" s="1"/>
  <c r="E912" i="1"/>
  <c r="E911" i="1" s="1"/>
  <c r="E909" i="1"/>
  <c r="E907" i="1"/>
  <c r="E904" i="1"/>
  <c r="E902" i="1"/>
  <c r="E896" i="1"/>
  <c r="E895" i="1" s="1"/>
  <c r="E889" i="1"/>
  <c r="E888" i="1" s="1"/>
  <c r="E887" i="1" s="1"/>
  <c r="E886" i="1" s="1"/>
  <c r="E884" i="1"/>
  <c r="E882" i="1"/>
  <c r="E880" i="1"/>
  <c r="E877" i="1"/>
  <c r="E875" i="1"/>
  <c r="E870" i="1"/>
  <c r="E866" i="1"/>
  <c r="E865" i="1" s="1"/>
  <c r="E860" i="1"/>
  <c r="E855" i="1"/>
  <c r="E851" i="1"/>
  <c r="E850" i="1" s="1"/>
  <c r="E847" i="1"/>
  <c r="E845" i="1"/>
  <c r="E836" i="1"/>
  <c r="E830" i="1"/>
  <c r="E826" i="1"/>
  <c r="E822" i="1"/>
  <c r="E820" i="1"/>
  <c r="E818" i="1"/>
  <c r="E811" i="1"/>
  <c r="E810" i="1" s="1"/>
  <c r="E808" i="1"/>
  <c r="E806" i="1"/>
  <c r="E802" i="1"/>
  <c r="E800" i="1"/>
  <c r="E797" i="1"/>
  <c r="E793" i="1"/>
  <c r="E792" i="1" s="1"/>
  <c r="E790" i="1"/>
  <c r="E789" i="1" s="1"/>
  <c r="E785" i="1"/>
  <c r="E783" i="1"/>
  <c r="E774" i="1"/>
  <c r="E772" i="1"/>
  <c r="E770" i="1"/>
  <c r="E760" i="1"/>
  <c r="E753" i="1"/>
  <c r="E748" i="1"/>
  <c r="E744" i="1"/>
  <c r="E742" i="1"/>
  <c r="E739" i="1"/>
  <c r="E732" i="1"/>
  <c r="E731" i="1" s="1"/>
  <c r="E730" i="1" s="1"/>
  <c r="E728" i="1"/>
  <c r="E727" i="1" s="1"/>
  <c r="E726" i="1" s="1"/>
  <c r="E723" i="1"/>
  <c r="E721" i="1"/>
  <c r="E717" i="1"/>
  <c r="E715" i="1"/>
  <c r="E709" i="1"/>
  <c r="E707" i="1"/>
  <c r="E703" i="1"/>
  <c r="E700" i="1"/>
  <c r="E699" i="1" s="1"/>
  <c r="E697" i="1"/>
  <c r="E696" i="1" s="1"/>
  <c r="E694" i="1"/>
  <c r="E693" i="1" s="1"/>
  <c r="E686" i="1"/>
  <c r="E676" i="1"/>
  <c r="E669" i="1"/>
  <c r="E664" i="1"/>
  <c r="E660" i="1"/>
  <c r="E658" i="1"/>
  <c r="E655" i="1"/>
  <c r="E648" i="1"/>
  <c r="E647" i="1" s="1"/>
  <c r="E646" i="1" s="1"/>
  <c r="E645" i="1" s="1"/>
  <c r="E643" i="1"/>
  <c r="E642" i="1" s="1"/>
  <c r="E640" i="1"/>
  <c r="E639" i="1" s="1"/>
  <c r="E635" i="1"/>
  <c r="E634" i="1" s="1"/>
  <c r="E633" i="1" s="1"/>
  <c r="E632" i="1" s="1"/>
  <c r="E629" i="1"/>
  <c r="E625" i="1"/>
  <c r="E622" i="1"/>
  <c r="E621" i="1" s="1"/>
  <c r="E619" i="1"/>
  <c r="E615" i="1"/>
  <c r="E612" i="1"/>
  <c r="E607" i="1"/>
  <c r="E606" i="1" s="1"/>
  <c r="E604" i="1"/>
  <c r="E603" i="1" s="1"/>
  <c r="E602" i="1" s="1"/>
  <c r="E601" i="1" s="1"/>
  <c r="E599" i="1"/>
  <c r="E597" i="1"/>
  <c r="E590" i="1"/>
  <c r="E589" i="1" s="1"/>
  <c r="E587" i="1"/>
  <c r="E585" i="1"/>
  <c r="E582" i="1"/>
  <c r="E581" i="1" s="1"/>
  <c r="E577" i="1"/>
  <c r="E575" i="1"/>
  <c r="E572" i="1"/>
  <c r="E570" i="1"/>
  <c r="E565" i="1"/>
  <c r="E564" i="1" s="1"/>
  <c r="E563" i="1" s="1"/>
  <c r="E562" i="1" s="1"/>
  <c r="E557" i="1"/>
  <c r="E556" i="1" s="1"/>
  <c r="E554" i="1"/>
  <c r="E553" i="1" s="1"/>
  <c r="E551" i="1"/>
  <c r="E549" i="1"/>
  <c r="E547" i="1"/>
  <c r="E542" i="1"/>
  <c r="E541" i="1" s="1"/>
  <c r="E534" i="1"/>
  <c r="E532" i="1"/>
  <c r="E522" i="1"/>
  <c r="E515" i="1"/>
  <c r="E510" i="1"/>
  <c r="E507" i="1"/>
  <c r="E505" i="1"/>
  <c r="E501" i="1"/>
  <c r="E495" i="1"/>
  <c r="E494" i="1" s="1"/>
  <c r="E493" i="1" s="1"/>
  <c r="E492" i="1" s="1"/>
  <c r="E490" i="1"/>
  <c r="E489" i="1" s="1"/>
  <c r="E487" i="1"/>
  <c r="E484" i="1"/>
  <c r="E480" i="1"/>
  <c r="E479" i="1" s="1"/>
  <c r="E476" i="1"/>
  <c r="E473" i="1" s="1"/>
  <c r="E471" i="1"/>
  <c r="E470" i="1" s="1"/>
  <c r="E466" i="1"/>
  <c r="E465" i="1" s="1"/>
  <c r="E463" i="1"/>
  <c r="E461" i="1"/>
  <c r="E456" i="1"/>
  <c r="E452" i="1"/>
  <c r="E449" i="1"/>
  <c r="E443" i="1"/>
  <c r="E442" i="1" s="1"/>
  <c r="E441" i="1" s="1"/>
  <c r="E439" i="1"/>
  <c r="E436" i="1"/>
  <c r="E433" i="1"/>
  <c r="E426" i="1"/>
  <c r="E423" i="1"/>
  <c r="E418" i="1"/>
  <c r="E416" i="1"/>
  <c r="E413" i="1"/>
  <c r="E410" i="1"/>
  <c r="E408" i="1"/>
  <c r="E405" i="1"/>
  <c r="E403" i="1"/>
  <c r="E396" i="1"/>
  <c r="E393" i="1"/>
  <c r="E390" i="1"/>
  <c r="E388" i="1"/>
  <c r="E385" i="1"/>
  <c r="E381" i="1"/>
  <c r="E380" i="1" s="1"/>
  <c r="E378" i="1"/>
  <c r="E377" i="1" s="1"/>
  <c r="E374" i="1"/>
  <c r="E371" i="1"/>
  <c r="E366" i="1"/>
  <c r="E365" i="1" s="1"/>
  <c r="E364" i="1" s="1"/>
  <c r="E362" i="1"/>
  <c r="E361" i="1" s="1"/>
  <c r="E354" i="1"/>
  <c r="E352" i="1"/>
  <c r="E350" i="1"/>
  <c r="E348" i="1"/>
  <c r="E345" i="1"/>
  <c r="E343" i="1"/>
  <c r="E341" i="1"/>
  <c r="E338" i="1"/>
  <c r="E334" i="1"/>
  <c r="E331" i="1"/>
  <c r="E326" i="1"/>
  <c r="E325" i="1" s="1"/>
  <c r="E324" i="1" s="1"/>
  <c r="E323" i="1" s="1"/>
  <c r="E321" i="1"/>
  <c r="E320" i="1" s="1"/>
  <c r="E319" i="1" s="1"/>
  <c r="E318" i="1" s="1"/>
  <c r="E314" i="1"/>
  <c r="E313" i="1" s="1"/>
  <c r="E311" i="1"/>
  <c r="E309" i="1"/>
  <c r="E302" i="1"/>
  <c r="E298" i="1"/>
  <c r="E292" i="1"/>
  <c r="E291" i="1" s="1"/>
  <c r="E290" i="1" s="1"/>
  <c r="E289" i="1" s="1"/>
  <c r="E287" i="1"/>
  <c r="E286" i="1" s="1"/>
  <c r="E284" i="1"/>
  <c r="E283" i="1" s="1"/>
  <c r="E280" i="1"/>
  <c r="E279" i="1" s="1"/>
  <c r="E277" i="1"/>
  <c r="E276" i="1" s="1"/>
  <c r="E272" i="1"/>
  <c r="E271" i="1" s="1"/>
  <c r="E269" i="1"/>
  <c r="E268" i="1" s="1"/>
  <c r="E266" i="1"/>
  <c r="E264" i="1"/>
  <c r="E262" i="1"/>
  <c r="E257" i="1"/>
  <c r="E256" i="1" s="1"/>
  <c r="E254" i="1"/>
  <c r="E253" i="1" s="1"/>
  <c r="E251" i="1"/>
  <c r="E250" i="1" s="1"/>
  <c r="E246" i="1"/>
  <c r="E244" i="1"/>
  <c r="E241" i="1"/>
  <c r="E239" i="1"/>
  <c r="E232" i="1"/>
  <c r="E226" i="1"/>
  <c r="E225" i="1" s="1"/>
  <c r="E224" i="1" s="1"/>
  <c r="E223" i="1" s="1"/>
  <c r="E221" i="1"/>
  <c r="E218" i="1"/>
  <c r="E215" i="1"/>
  <c r="E212" i="1"/>
  <c r="E209" i="1"/>
  <c r="E205" i="1"/>
  <c r="E204" i="1" s="1"/>
  <c r="E202" i="1"/>
  <c r="E201" i="1" s="1"/>
  <c r="E197" i="1"/>
  <c r="E196" i="1" s="1"/>
  <c r="E194" i="1"/>
  <c r="E191" i="1"/>
  <c r="E188" i="1"/>
  <c r="E187" i="1" s="1"/>
  <c r="E185" i="1"/>
  <c r="E184" i="1" s="1"/>
  <c r="E182" i="1"/>
  <c r="E180" i="1"/>
  <c r="E177" i="1"/>
  <c r="E175" i="1"/>
  <c r="E173" i="1"/>
  <c r="E170" i="1"/>
  <c r="E169" i="1" s="1"/>
  <c r="E165" i="1"/>
  <c r="E163" i="1"/>
  <c r="E157" i="1"/>
  <c r="E155" i="1"/>
  <c r="E151" i="1"/>
  <c r="E148" i="1"/>
  <c r="E146" i="1"/>
  <c r="E142" i="1"/>
  <c r="E131" i="1"/>
  <c r="E128" i="1"/>
  <c r="E126" i="1"/>
  <c r="E122" i="1"/>
  <c r="E117" i="1"/>
  <c r="E116" i="1" s="1"/>
  <c r="E114" i="1"/>
  <c r="E113" i="1" s="1"/>
  <c r="E110" i="1"/>
  <c r="E109" i="1" s="1"/>
  <c r="E108" i="1" s="1"/>
  <c r="E105" i="1"/>
  <c r="E104" i="1" s="1"/>
  <c r="E103" i="1" s="1"/>
  <c r="E102" i="1" s="1"/>
  <c r="E100" i="1"/>
  <c r="E98" i="1"/>
  <c r="E95" i="1"/>
  <c r="E94" i="1" s="1"/>
  <c r="E92" i="1"/>
  <c r="E84" i="1"/>
  <c r="E79" i="1"/>
  <c r="E78" i="1" s="1"/>
  <c r="E77" i="1" s="1"/>
  <c r="E76" i="1" s="1"/>
  <c r="E74" i="1"/>
  <c r="E73" i="1" s="1"/>
  <c r="E72" i="1" s="1"/>
  <c r="E71" i="1" s="1"/>
  <c r="E69" i="1"/>
  <c r="E68" i="1" s="1"/>
  <c r="E67" i="1" s="1"/>
  <c r="E66" i="1" s="1"/>
  <c r="E63" i="1"/>
  <c r="E62" i="1" s="1"/>
  <c r="E61" i="1" s="1"/>
  <c r="E60" i="1" s="1"/>
  <c r="E58" i="1"/>
  <c r="E57" i="1" s="1"/>
  <c r="E55" i="1"/>
  <c r="E54" i="1" s="1"/>
  <c r="E52" i="1"/>
  <c r="E51" i="1" s="1"/>
  <c r="E46" i="1"/>
  <c r="E45" i="1" s="1"/>
  <c r="E40" i="1"/>
  <c r="E39" i="1" s="1"/>
  <c r="E38" i="1" s="1"/>
  <c r="E37" i="1" s="1"/>
  <c r="E35" i="1"/>
  <c r="E34" i="1" s="1"/>
  <c r="E33" i="1" s="1"/>
  <c r="E32" i="1" s="1"/>
  <c r="E30" i="1"/>
  <c r="E29" i="1" s="1"/>
  <c r="E28" i="1" s="1"/>
  <c r="E27" i="1" s="1"/>
  <c r="E25" i="1"/>
  <c r="E24" i="1" s="1"/>
  <c r="E23" i="1" s="1"/>
  <c r="E22" i="1" s="1"/>
  <c r="E20" i="1"/>
  <c r="E18" i="1"/>
  <c r="E13" i="1"/>
  <c r="C495" i="1"/>
  <c r="C494" i="1" s="1"/>
  <c r="C493" i="1" s="1"/>
  <c r="C492" i="1" s="1"/>
  <c r="D495" i="1"/>
  <c r="D494" i="1" s="1"/>
  <c r="D493" i="1" s="1"/>
  <c r="D492" i="1" s="1"/>
  <c r="E90" i="1" l="1"/>
  <c r="E83" i="1" s="1"/>
  <c r="E357" i="1"/>
  <c r="E356" i="1" s="1"/>
  <c r="E359" i="1"/>
  <c r="E358" i="1" s="1"/>
  <c r="E1414" i="1"/>
  <c r="E1413" i="1" s="1"/>
  <c r="E1412" i="1" s="1"/>
  <c r="E1591" i="1"/>
  <c r="E1590" i="1" s="1"/>
  <c r="E2121" i="1"/>
  <c r="E2113" i="1" s="1"/>
  <c r="E2112" i="1" s="1"/>
  <c r="E2111" i="1" s="1"/>
  <c r="E954" i="1"/>
  <c r="E950" i="1" s="1"/>
  <c r="E1170" i="1"/>
  <c r="E1196" i="1"/>
  <c r="E1400" i="1"/>
  <c r="E1399" i="1" s="1"/>
  <c r="E1017" i="1"/>
  <c r="E1816" i="1"/>
  <c r="E1815" i="1" s="1"/>
  <c r="E1814" i="1" s="1"/>
  <c r="E1813" i="1" s="1"/>
  <c r="E2105" i="1"/>
  <c r="E2104" i="1" s="1"/>
  <c r="E2103" i="1" s="1"/>
  <c r="E2102" i="1" s="1"/>
  <c r="E1201" i="1"/>
  <c r="E2067" i="1"/>
  <c r="E2306" i="1"/>
  <c r="E2305" i="1" s="1"/>
  <c r="E2304" i="1" s="1"/>
  <c r="E2303" i="1" s="1"/>
  <c r="E2357" i="1"/>
  <c r="E2345" i="1" s="1"/>
  <c r="E2344" i="1" s="1"/>
  <c r="E2343" i="1" s="1"/>
  <c r="E2378" i="1"/>
  <c r="E2377" i="1" s="1"/>
  <c r="E2376" i="1" s="1"/>
  <c r="E1157" i="1"/>
  <c r="E1788" i="1"/>
  <c r="E638" i="1"/>
  <c r="E637" i="1" s="1"/>
  <c r="E631" i="1" s="1"/>
  <c r="E1386" i="1"/>
  <c r="E1393" i="1"/>
  <c r="E1392" i="1" s="1"/>
  <c r="E1804" i="1"/>
  <c r="E1803" i="1" s="1"/>
  <c r="E1802" i="1" s="1"/>
  <c r="E190" i="1"/>
  <c r="E238" i="1"/>
  <c r="E236" i="1" s="1"/>
  <c r="E231" i="1" s="1"/>
  <c r="E370" i="1"/>
  <c r="E369" i="1" s="1"/>
  <c r="E1111" i="1"/>
  <c r="E2195" i="1"/>
  <c r="E2191" i="1" s="1"/>
  <c r="E2190" i="1" s="1"/>
  <c r="E2189" i="1" s="1"/>
  <c r="E2365" i="1"/>
  <c r="E261" i="1"/>
  <c r="E260" i="1" s="1"/>
  <c r="E259" i="1" s="1"/>
  <c r="E97" i="1"/>
  <c r="E297" i="1"/>
  <c r="E663" i="1"/>
  <c r="E1022" i="1"/>
  <c r="E1273" i="1"/>
  <c r="E1272" i="1" s="1"/>
  <c r="E1271" i="1" s="1"/>
  <c r="E1455" i="1"/>
  <c r="E1613" i="1"/>
  <c r="E1612" i="1" s="1"/>
  <c r="E1611" i="1" s="1"/>
  <c r="E1610" i="1" s="1"/>
  <c r="E1609" i="1" s="1"/>
  <c r="E1734" i="1"/>
  <c r="E1730" i="1" s="1"/>
  <c r="E1729" i="1" s="1"/>
  <c r="E1728" i="1" s="1"/>
  <c r="E1881" i="1"/>
  <c r="E1880" i="1" s="1"/>
  <c r="E1879" i="1" s="1"/>
  <c r="E1878" i="1" s="1"/>
  <c r="E200" i="1"/>
  <c r="E243" i="1"/>
  <c r="E435" i="1"/>
  <c r="E1040" i="1"/>
  <c r="E1081" i="1"/>
  <c r="E1747" i="1"/>
  <c r="E1746" i="1" s="1"/>
  <c r="E1745" i="1" s="1"/>
  <c r="E1744" i="1" s="1"/>
  <c r="E2279" i="1"/>
  <c r="E2278" i="1" s="1"/>
  <c r="E2277" i="1" s="1"/>
  <c r="E569" i="1"/>
  <c r="E929" i="1"/>
  <c r="E1089" i="1"/>
  <c r="E1492" i="1"/>
  <c r="E1491" i="1" s="1"/>
  <c r="E1490" i="1" s="1"/>
  <c r="E1870" i="1"/>
  <c r="E2074" i="1"/>
  <c r="E384" i="1"/>
  <c r="E422" i="1"/>
  <c r="E500" i="1"/>
  <c r="E546" i="1"/>
  <c r="E702" i="1"/>
  <c r="E782" i="1"/>
  <c r="E1129" i="1"/>
  <c r="E1843" i="1"/>
  <c r="E1842" i="1" s="1"/>
  <c r="E1841" i="1" s="1"/>
  <c r="E1840" i="1" s="1"/>
  <c r="E1861" i="1"/>
  <c r="E1951" i="1"/>
  <c r="E1950" i="1" s="1"/>
  <c r="E1949" i="1" s="1"/>
  <c r="E2223" i="1"/>
  <c r="E2219" i="1" s="1"/>
  <c r="E2218" i="1" s="1"/>
  <c r="E2217" i="1" s="1"/>
  <c r="E2388" i="1"/>
  <c r="E179" i="1"/>
  <c r="E214" i="1"/>
  <c r="E337" i="1"/>
  <c r="E654" i="1"/>
  <c r="E901" i="1"/>
  <c r="E894" i="1" s="1"/>
  <c r="E893" i="1" s="1"/>
  <c r="E892" i="1" s="1"/>
  <c r="E891" i="1" s="1"/>
  <c r="E1074" i="1"/>
  <c r="E1427" i="1"/>
  <c r="E1474" i="1"/>
  <c r="E1473" i="1" s="1"/>
  <c r="E1472" i="1" s="1"/>
  <c r="E1584" i="1"/>
  <c r="E1578" i="1" s="1"/>
  <c r="E1577" i="1" s="1"/>
  <c r="E1597" i="1"/>
  <c r="E1596" i="1" s="1"/>
  <c r="E1709" i="1"/>
  <c r="E1705" i="1" s="1"/>
  <c r="E1704" i="1" s="1"/>
  <c r="E1767" i="1"/>
  <c r="E1766" i="1" s="1"/>
  <c r="E1765" i="1" s="1"/>
  <c r="E1764" i="1" s="1"/>
  <c r="E1890" i="1"/>
  <c r="E1889" i="1" s="1"/>
  <c r="E1888" i="1" s="1"/>
  <c r="E1887" i="1" s="1"/>
  <c r="E1913" i="1"/>
  <c r="E1912" i="1" s="1"/>
  <c r="E1911" i="1" s="1"/>
  <c r="E2023" i="1"/>
  <c r="E2022" i="1" s="1"/>
  <c r="E2021" i="1" s="1"/>
  <c r="E2020" i="1" s="1"/>
  <c r="E2082" i="1"/>
  <c r="E2081" i="1" s="1"/>
  <c r="E2080" i="1" s="1"/>
  <c r="E2079" i="1" s="1"/>
  <c r="E2280" i="1"/>
  <c r="E2370" i="1"/>
  <c r="E2393" i="1"/>
  <c r="E483" i="1"/>
  <c r="E482" i="1" s="1"/>
  <c r="E574" i="1"/>
  <c r="E596" i="1"/>
  <c r="E595" i="1" s="1"/>
  <c r="E594" i="1" s="1"/>
  <c r="E825" i="1"/>
  <c r="E854" i="1"/>
  <c r="E879" i="1"/>
  <c r="E921" i="1"/>
  <c r="E988" i="1"/>
  <c r="E1116" i="1"/>
  <c r="E1222" i="1"/>
  <c r="E1241" i="1"/>
  <c r="E1286" i="1"/>
  <c r="E1507" i="1"/>
  <c r="E1503" i="1" s="1"/>
  <c r="E1502" i="1" s="1"/>
  <c r="E1828" i="1"/>
  <c r="E1824" i="1" s="1"/>
  <c r="E1823" i="1" s="1"/>
  <c r="E1822" i="1" s="1"/>
  <c r="E282" i="1"/>
  <c r="E714" i="1"/>
  <c r="E713" i="1" s="1"/>
  <c r="E1184" i="1"/>
  <c r="E1372" i="1"/>
  <c r="E1565" i="1"/>
  <c r="E1589" i="1"/>
  <c r="E308" i="1"/>
  <c r="E330" i="1"/>
  <c r="E329" i="1" s="1"/>
  <c r="E347" i="1"/>
  <c r="E942" i="1"/>
  <c r="E1123" i="1"/>
  <c r="E1233" i="1"/>
  <c r="E1308" i="1"/>
  <c r="E1527" i="1"/>
  <c r="E1526" i="1" s="1"/>
  <c r="E1525" i="1" s="1"/>
  <c r="E1755" i="1"/>
  <c r="E1754" i="1" s="1"/>
  <c r="E1753" i="1" s="1"/>
  <c r="E1903" i="1"/>
  <c r="E1902" i="1" s="1"/>
  <c r="E1901" i="1" s="1"/>
  <c r="E1900" i="1" s="1"/>
  <c r="E1943" i="1"/>
  <c r="E1937" i="1" s="1"/>
  <c r="E1936" i="1" s="1"/>
  <c r="E1935" i="1" s="1"/>
  <c r="E2091" i="1"/>
  <c r="E2090" i="1" s="1"/>
  <c r="E2089" i="1" s="1"/>
  <c r="E2088" i="1" s="1"/>
  <c r="E2161" i="1"/>
  <c r="E44" i="1"/>
  <c r="E43" i="1" s="1"/>
  <c r="E2031" i="1"/>
  <c r="E2030" i="1" s="1"/>
  <c r="E2029" i="1" s="1"/>
  <c r="E121" i="1"/>
  <c r="E584" i="1"/>
  <c r="E1685" i="1"/>
  <c r="E1975" i="1"/>
  <c r="E1974" i="1" s="1"/>
  <c r="E1973" i="1" s="1"/>
  <c r="E2004" i="1"/>
  <c r="E2003" i="1" s="1"/>
  <c r="E2002" i="1" s="1"/>
  <c r="E2211" i="1"/>
  <c r="E2210" i="1" s="1"/>
  <c r="E2209" i="1" s="1"/>
  <c r="E2208" i="1" s="1"/>
  <c r="E2408" i="1"/>
  <c r="E2401" i="1" s="1"/>
  <c r="E2400" i="1" s="1"/>
  <c r="E2399" i="1" s="1"/>
  <c r="E2398" i="1" s="1"/>
  <c r="E130" i="1"/>
  <c r="E172" i="1"/>
  <c r="E469" i="1"/>
  <c r="E624" i="1"/>
  <c r="E738" i="1"/>
  <c r="E967" i="1"/>
  <c r="E1045" i="1"/>
  <c r="E1467" i="1"/>
  <c r="E1543" i="1"/>
  <c r="E1542" i="1" s="1"/>
  <c r="E1554" i="1"/>
  <c r="E1634" i="1"/>
  <c r="E150" i="1"/>
  <c r="E448" i="1"/>
  <c r="E447" i="1" s="1"/>
  <c r="E446" i="1" s="1"/>
  <c r="E509" i="1"/>
  <c r="E796" i="1"/>
  <c r="E795" i="1" s="1"/>
  <c r="E817" i="1"/>
  <c r="E1346" i="1"/>
  <c r="E1345" i="1" s="1"/>
  <c r="E1344" i="1" s="1"/>
  <c r="E1343" i="1" s="1"/>
  <c r="E1643" i="1"/>
  <c r="E2050" i="1"/>
  <c r="E2049" i="1" s="1"/>
  <c r="E2048" i="1" s="1"/>
  <c r="E2047" i="1" s="1"/>
  <c r="E2183" i="1"/>
  <c r="E2182" i="1" s="1"/>
  <c r="E2181" i="1" s="1"/>
  <c r="E2180" i="1" s="1"/>
  <c r="E2245" i="1"/>
  <c r="E2244" i="1" s="1"/>
  <c r="E2243" i="1" s="1"/>
  <c r="E2242" i="1" s="1"/>
  <c r="E2315" i="1"/>
  <c r="E2314" i="1" s="1"/>
  <c r="E2313" i="1" s="1"/>
  <c r="E2312" i="1" s="1"/>
  <c r="E2337" i="1"/>
  <c r="E2336" i="1" s="1"/>
  <c r="E2335" i="1" s="1"/>
  <c r="E2334" i="1" s="1"/>
  <c r="E112" i="1"/>
  <c r="E107" i="1" s="1"/>
  <c r="E141" i="1"/>
  <c r="E407" i="1"/>
  <c r="E611" i="1"/>
  <c r="E747" i="1"/>
  <c r="E869" i="1"/>
  <c r="E1061" i="1"/>
  <c r="E1208" i="1"/>
  <c r="E1291" i="1"/>
  <c r="E1333" i="1"/>
  <c r="E1326" i="1" s="1"/>
  <c r="E1325" i="1" s="1"/>
  <c r="E1324" i="1" s="1"/>
  <c r="E1967" i="1"/>
  <c r="E1966" i="1" s="1"/>
  <c r="E1965" i="1" s="1"/>
  <c r="E1964" i="1" s="1"/>
  <c r="E2254" i="1"/>
  <c r="E2253" i="1" s="1"/>
  <c r="E2252" i="1" s="1"/>
  <c r="E2251" i="1" s="1"/>
  <c r="E12" i="1"/>
  <c r="E11" i="1" s="1"/>
  <c r="E10" i="1" s="1"/>
  <c r="E208" i="1"/>
  <c r="E392" i="1"/>
  <c r="E412" i="1"/>
  <c r="E993" i="1"/>
  <c r="E1262" i="1"/>
  <c r="E1261" i="1" s="1"/>
  <c r="E1260" i="1" s="1"/>
  <c r="E1259" i="1" s="1"/>
  <c r="E1360" i="1"/>
  <c r="E1421" i="1"/>
  <c r="E1779" i="1"/>
  <c r="E1996" i="1"/>
  <c r="E1995" i="1" s="1"/>
  <c r="E1994" i="1" s="1"/>
  <c r="E1993" i="1" s="1"/>
  <c r="E2146" i="1"/>
  <c r="E2140" i="1" s="1"/>
  <c r="E2139" i="1" s="1"/>
  <c r="E2133" i="1" s="1"/>
  <c r="E2172" i="1"/>
  <c r="E275" i="1"/>
  <c r="E249" i="1"/>
  <c r="E248" i="1" s="1"/>
  <c r="E725" i="1"/>
  <c r="E973" i="1"/>
  <c r="E1176" i="1"/>
  <c r="E1008" i="1"/>
  <c r="E1007" i="1" s="1"/>
  <c r="E1006" i="1" s="1"/>
  <c r="E1693" i="1"/>
  <c r="E2288" i="1"/>
  <c r="E2287" i="1" s="1"/>
  <c r="E2286" i="1" s="1"/>
  <c r="E1716" i="1"/>
  <c r="E1359" i="1"/>
  <c r="E1358" i="1" s="1"/>
  <c r="E1357" i="1" s="1"/>
  <c r="D1624" i="1"/>
  <c r="C1624" i="1"/>
  <c r="C1750" i="1"/>
  <c r="C1747" i="1" s="1"/>
  <c r="C1746" i="1" s="1"/>
  <c r="C1745" i="1" s="1"/>
  <c r="C1744" i="1" s="1"/>
  <c r="D1750" i="1"/>
  <c r="D1747" i="1" s="1"/>
  <c r="D1746" i="1" s="1"/>
  <c r="D1745" i="1" s="1"/>
  <c r="D1744" i="1" s="1"/>
  <c r="E1368" i="1" l="1"/>
  <c r="E1367" i="1" s="1"/>
  <c r="E653" i="1"/>
  <c r="E652" i="1" s="1"/>
  <c r="E651" i="1" s="1"/>
  <c r="E1080" i="1"/>
  <c r="E1079" i="1" s="1"/>
  <c r="E2087" i="1"/>
  <c r="E230" i="1"/>
  <c r="E229" i="1" s="1"/>
  <c r="E1420" i="1"/>
  <c r="E1419" i="1" s="1"/>
  <c r="E1411" i="1" s="1"/>
  <c r="E1016" i="1"/>
  <c r="E1015" i="1" s="1"/>
  <c r="E2001" i="1"/>
  <c r="E1948" i="1"/>
  <c r="E1553" i="1"/>
  <c r="E1524" i="1" s="1"/>
  <c r="E2058" i="1"/>
  <c r="E2057" i="1" s="1"/>
  <c r="E2056" i="1" s="1"/>
  <c r="E2055" i="1" s="1"/>
  <c r="E2250" i="1"/>
  <c r="E1576" i="1"/>
  <c r="E1153" i="1"/>
  <c r="E1152" i="1" s="1"/>
  <c r="E610" i="1"/>
  <c r="E609" i="1" s="1"/>
  <c r="E1195" i="1"/>
  <c r="E1194" i="1" s="1"/>
  <c r="E1727" i="1"/>
  <c r="E1801" i="1"/>
  <c r="E1775" i="1"/>
  <c r="E1774" i="1" s="1"/>
  <c r="E1773" i="1" s="1"/>
  <c r="E1772" i="1" s="1"/>
  <c r="E468" i="1"/>
  <c r="E1851" i="1"/>
  <c r="E1850" i="1" s="1"/>
  <c r="E1849" i="1" s="1"/>
  <c r="E1848" i="1" s="1"/>
  <c r="E336" i="1"/>
  <c r="E328" i="1" s="1"/>
  <c r="E2364" i="1"/>
  <c r="E2363" i="1" s="1"/>
  <c r="E2362" i="1" s="1"/>
  <c r="E2342" i="1" s="1"/>
  <c r="E2028" i="1"/>
  <c r="E864" i="1"/>
  <c r="E863" i="1" s="1"/>
  <c r="E862" i="1" s="1"/>
  <c r="E917" i="1"/>
  <c r="E916" i="1" s="1"/>
  <c r="E2311" i="1"/>
  <c r="E1910" i="1"/>
  <c r="E1122" i="1"/>
  <c r="E1121" i="1" s="1"/>
  <c r="E2285" i="1"/>
  <c r="E1886" i="1"/>
  <c r="E2188" i="1"/>
  <c r="E82" i="1"/>
  <c r="E81" i="1" s="1"/>
  <c r="E1821" i="1"/>
  <c r="E296" i="1"/>
  <c r="E295" i="1" s="1"/>
  <c r="E1110" i="1"/>
  <c r="E1109" i="1" s="1"/>
  <c r="E816" i="1"/>
  <c r="E815" i="1" s="1"/>
  <c r="E2216" i="1"/>
  <c r="E568" i="1"/>
  <c r="E567" i="1" s="1"/>
  <c r="E1391" i="1"/>
  <c r="E1633" i="1"/>
  <c r="E1632" i="1" s="1"/>
  <c r="E1631" i="1" s="1"/>
  <c r="E207" i="1"/>
  <c r="E199" i="1" s="1"/>
  <c r="E120" i="1"/>
  <c r="E421" i="1"/>
  <c r="E420" i="1" s="1"/>
  <c r="E499" i="1"/>
  <c r="E1060" i="1"/>
  <c r="E1059" i="1" s="1"/>
  <c r="E987" i="1"/>
  <c r="E986" i="1" s="1"/>
  <c r="E1232" i="1"/>
  <c r="E1231" i="1" s="1"/>
  <c r="E1230" i="1" s="1"/>
  <c r="E1229" i="1" s="1"/>
  <c r="E2387" i="1"/>
  <c r="E2386" i="1" s="1"/>
  <c r="E2385" i="1" s="1"/>
  <c r="E2375" i="1" s="1"/>
  <c r="E1342" i="1"/>
  <c r="E966" i="1"/>
  <c r="E965" i="1" s="1"/>
  <c r="E712" i="1"/>
  <c r="E711" i="1" s="1"/>
  <c r="E1451" i="1"/>
  <c r="E1450" i="1" s="1"/>
  <c r="E1449" i="1" s="1"/>
  <c r="E2110" i="1"/>
  <c r="E1285" i="1"/>
  <c r="E1284" i="1" s="1"/>
  <c r="E1270" i="1" s="1"/>
  <c r="E1269" i="1" s="1"/>
  <c r="E1039" i="1"/>
  <c r="E1038" i="1" s="1"/>
  <c r="E1752" i="1"/>
  <c r="E2154" i="1"/>
  <c r="E2153" i="1" s="1"/>
  <c r="E2152" i="1" s="1"/>
  <c r="E2151" i="1" s="1"/>
  <c r="E274" i="1"/>
  <c r="E383" i="1"/>
  <c r="E368" i="1" s="1"/>
  <c r="E1207" i="1"/>
  <c r="E1206" i="1" s="1"/>
  <c r="E1175" i="1"/>
  <c r="E140" i="1"/>
  <c r="E138" i="1" s="1"/>
  <c r="E1972" i="1"/>
  <c r="E1489" i="1"/>
  <c r="E737" i="1"/>
  <c r="E736" i="1" s="1"/>
  <c r="E1703" i="1"/>
  <c r="D2424" i="1"/>
  <c r="D2423" i="1" s="1"/>
  <c r="D2422" i="1" s="1"/>
  <c r="D2421" i="1" s="1"/>
  <c r="D2420" i="1" s="1"/>
  <c r="C2424" i="1"/>
  <c r="C2423" i="1" s="1"/>
  <c r="C2422" i="1" s="1"/>
  <c r="C2421" i="1" s="1"/>
  <c r="C2420" i="1" s="1"/>
  <c r="D2418" i="1"/>
  <c r="D2417" i="1" s="1"/>
  <c r="C2418" i="1"/>
  <c r="C2417" i="1" s="1"/>
  <c r="D2415" i="1"/>
  <c r="D2414" i="1" s="1"/>
  <c r="C2415" i="1"/>
  <c r="C2414" i="1" s="1"/>
  <c r="D2412" i="1"/>
  <c r="C2412" i="1"/>
  <c r="D2409" i="1"/>
  <c r="C2409" i="1"/>
  <c r="D2406" i="1"/>
  <c r="D2405" i="1" s="1"/>
  <c r="C2406" i="1"/>
  <c r="C2405" i="1" s="1"/>
  <c r="D2403" i="1"/>
  <c r="D2402" i="1" s="1"/>
  <c r="C2403" i="1"/>
  <c r="C2402" i="1" s="1"/>
  <c r="D2396" i="1"/>
  <c r="C2396" i="1"/>
  <c r="D2394" i="1"/>
  <c r="C2394" i="1"/>
  <c r="D2391" i="1"/>
  <c r="C2391" i="1"/>
  <c r="D2389" i="1"/>
  <c r="C2389" i="1"/>
  <c r="D2382" i="1"/>
  <c r="C2383" i="1"/>
  <c r="C2382" i="1" s="1"/>
  <c r="D2380" i="1"/>
  <c r="D2379" i="1" s="1"/>
  <c r="C2380" i="1"/>
  <c r="C2379" i="1" s="1"/>
  <c r="D2373" i="1"/>
  <c r="C2373" i="1"/>
  <c r="D2371" i="1"/>
  <c r="C2371" i="1"/>
  <c r="D2368" i="1"/>
  <c r="C2368" i="1"/>
  <c r="D2366" i="1"/>
  <c r="C2366" i="1"/>
  <c r="D2360" i="1"/>
  <c r="C2360" i="1"/>
  <c r="D2358" i="1"/>
  <c r="C2358" i="1"/>
  <c r="D2353" i="1"/>
  <c r="D2352" i="1" s="1"/>
  <c r="C2353" i="1"/>
  <c r="C2352" i="1" s="1"/>
  <c r="D2350" i="1"/>
  <c r="D2349" i="1" s="1"/>
  <c r="C2350" i="1"/>
  <c r="C2349" i="1" s="1"/>
  <c r="D2347" i="1"/>
  <c r="D2346" i="1" s="1"/>
  <c r="C2347" i="1"/>
  <c r="C2346" i="1" s="1"/>
  <c r="D2340" i="1"/>
  <c r="C2340" i="1"/>
  <c r="D2338" i="1"/>
  <c r="C2338" i="1"/>
  <c r="D2332" i="1"/>
  <c r="D2331" i="1" s="1"/>
  <c r="C2332" i="1"/>
  <c r="C2331" i="1" s="1"/>
  <c r="D2326" i="1"/>
  <c r="D2325" i="1" s="1"/>
  <c r="C2326" i="1"/>
  <c r="C2325" i="1" s="1"/>
  <c r="D2323" i="1"/>
  <c r="D2322" i="1" s="1"/>
  <c r="C2323" i="1"/>
  <c r="C2322" i="1" s="1"/>
  <c r="D2319" i="1"/>
  <c r="C2319" i="1"/>
  <c r="D2316" i="1"/>
  <c r="C2316" i="1"/>
  <c r="D2309" i="1"/>
  <c r="C2309" i="1"/>
  <c r="D2307" i="1"/>
  <c r="C2307" i="1"/>
  <c r="D2301" i="1"/>
  <c r="D2300" i="1" s="1"/>
  <c r="C2301" i="1"/>
  <c r="C2300" i="1" s="1"/>
  <c r="D2297" i="1"/>
  <c r="D2296" i="1" s="1"/>
  <c r="C2297" i="1"/>
  <c r="C2296" i="1" s="1"/>
  <c r="D2294" i="1"/>
  <c r="D2293" i="1" s="1"/>
  <c r="C2294" i="1"/>
  <c r="C2293" i="1" s="1"/>
  <c r="D2290" i="1"/>
  <c r="D2289" i="1" s="1"/>
  <c r="C2290" i="1"/>
  <c r="C2289" i="1" s="1"/>
  <c r="D2281" i="1"/>
  <c r="D2280" i="1" s="1"/>
  <c r="D2279" i="1" s="1"/>
  <c r="D2278" i="1" s="1"/>
  <c r="D2277" i="1" s="1"/>
  <c r="C2281" i="1"/>
  <c r="C2280" i="1" s="1"/>
  <c r="C2279" i="1" s="1"/>
  <c r="C2278" i="1" s="1"/>
  <c r="C2277" i="1" s="1"/>
  <c r="D2275" i="1"/>
  <c r="D2274" i="1" s="1"/>
  <c r="D2270" i="1" s="1"/>
  <c r="D2269" i="1" s="1"/>
  <c r="C2275" i="1"/>
  <c r="C2274" i="1" s="1"/>
  <c r="C2270" i="1" s="1"/>
  <c r="C2269" i="1" s="1"/>
  <c r="D2272" i="1"/>
  <c r="C2272" i="1"/>
  <c r="D2267" i="1"/>
  <c r="D2266" i="1" s="1"/>
  <c r="C2267" i="1"/>
  <c r="C2266" i="1" s="1"/>
  <c r="D2264" i="1"/>
  <c r="D2263" i="1" s="1"/>
  <c r="C2264" i="1"/>
  <c r="C2263" i="1" s="1"/>
  <c r="D2261" i="1"/>
  <c r="C2261" i="1"/>
  <c r="D2257" i="1"/>
  <c r="C2257" i="1"/>
  <c r="D2255" i="1"/>
  <c r="C2255" i="1"/>
  <c r="D2248" i="1"/>
  <c r="C2248" i="1"/>
  <c r="D2246" i="1"/>
  <c r="C2246" i="1"/>
  <c r="D2240" i="1"/>
  <c r="D2239" i="1" s="1"/>
  <c r="D2238" i="1" s="1"/>
  <c r="D2237" i="1" s="1"/>
  <c r="C2240" i="1"/>
  <c r="C2239" i="1" s="1"/>
  <c r="C2238" i="1" s="1"/>
  <c r="C2237" i="1" s="1"/>
  <c r="D2235" i="1"/>
  <c r="D2234" i="1" s="1"/>
  <c r="C2235" i="1"/>
  <c r="C2234" i="1" s="1"/>
  <c r="D2232" i="1"/>
  <c r="C2232" i="1"/>
  <c r="D2230" i="1"/>
  <c r="C2230" i="1"/>
  <c r="D2224" i="1"/>
  <c r="C2224" i="1"/>
  <c r="D2221" i="1"/>
  <c r="D2220" i="1" s="1"/>
  <c r="C2221" i="1"/>
  <c r="C2220" i="1" s="1"/>
  <c r="D2214" i="1"/>
  <c r="C2214" i="1"/>
  <c r="D2212" i="1"/>
  <c r="C2212" i="1"/>
  <c r="D2206" i="1"/>
  <c r="D2205" i="1" s="1"/>
  <c r="C2206" i="1"/>
  <c r="C2205" i="1" s="1"/>
  <c r="D2203" i="1"/>
  <c r="D2202" i="1" s="1"/>
  <c r="C2203" i="1"/>
  <c r="C2202" i="1" s="1"/>
  <c r="D2198" i="1"/>
  <c r="C2198" i="1"/>
  <c r="D2196" i="1"/>
  <c r="C2196" i="1"/>
  <c r="D2193" i="1"/>
  <c r="D2192" i="1" s="1"/>
  <c r="C2193" i="1"/>
  <c r="C2192" i="1" s="1"/>
  <c r="D2186" i="1"/>
  <c r="C2186" i="1"/>
  <c r="D2184" i="1"/>
  <c r="C2184" i="1"/>
  <c r="D2178" i="1"/>
  <c r="D2177" i="1" s="1"/>
  <c r="C2178" i="1"/>
  <c r="C2177" i="1" s="1"/>
  <c r="D2175" i="1"/>
  <c r="C2175" i="1"/>
  <c r="D2173" i="1"/>
  <c r="C2173" i="1"/>
  <c r="D2170" i="1"/>
  <c r="C2170" i="1"/>
  <c r="D2164" i="1"/>
  <c r="C2164" i="1"/>
  <c r="D2162" i="1"/>
  <c r="C2162" i="1"/>
  <c r="D2159" i="1"/>
  <c r="C2159" i="1"/>
  <c r="C2158" i="1" s="1"/>
  <c r="D2156" i="1"/>
  <c r="C2156" i="1"/>
  <c r="C2155" i="1" s="1"/>
  <c r="D2149" i="1"/>
  <c r="C2149" i="1"/>
  <c r="D2147" i="1"/>
  <c r="C2147" i="1"/>
  <c r="D2144" i="1"/>
  <c r="D2142" i="1" s="1"/>
  <c r="D2141" i="1" s="1"/>
  <c r="C2144" i="1"/>
  <c r="C2142" i="1" s="1"/>
  <c r="C2141" i="1" s="1"/>
  <c r="D2137" i="1"/>
  <c r="D2136" i="1" s="1"/>
  <c r="D2135" i="1" s="1"/>
  <c r="D2134" i="1" s="1"/>
  <c r="C2137" i="1"/>
  <c r="C2136" i="1" s="1"/>
  <c r="C2135" i="1" s="1"/>
  <c r="C2134" i="1" s="1"/>
  <c r="D2131" i="1"/>
  <c r="D2130" i="1" s="1"/>
  <c r="C2131" i="1"/>
  <c r="C2130" i="1" s="1"/>
  <c r="D2128" i="1"/>
  <c r="D2127" i="1" s="1"/>
  <c r="C2128" i="1"/>
  <c r="C2127" i="1" s="1"/>
  <c r="D2125" i="1"/>
  <c r="C2125" i="1"/>
  <c r="D2122" i="1"/>
  <c r="C2122" i="1"/>
  <c r="D2119" i="1"/>
  <c r="D2118" i="1" s="1"/>
  <c r="C2119" i="1"/>
  <c r="C2118" i="1" s="1"/>
  <c r="D2115" i="1"/>
  <c r="D2114" i="1" s="1"/>
  <c r="C2115" i="1"/>
  <c r="C2114" i="1" s="1"/>
  <c r="D2108" i="1"/>
  <c r="C2108" i="1"/>
  <c r="D2106" i="1"/>
  <c r="C2106" i="1"/>
  <c r="D2100" i="1"/>
  <c r="D2099" i="1" s="1"/>
  <c r="C2100" i="1"/>
  <c r="C2099" i="1" s="1"/>
  <c r="D2097" i="1"/>
  <c r="C2097" i="1"/>
  <c r="D2092" i="1"/>
  <c r="C2092" i="1"/>
  <c r="D2085" i="1"/>
  <c r="C2085" i="1"/>
  <c r="D2083" i="1"/>
  <c r="C2083" i="1"/>
  <c r="D2077" i="1"/>
  <c r="C2077" i="1"/>
  <c r="D2075" i="1"/>
  <c r="C2075" i="1"/>
  <c r="D2072" i="1"/>
  <c r="C2072" i="1"/>
  <c r="D2068" i="1"/>
  <c r="C2068" i="1"/>
  <c r="D2065" i="1"/>
  <c r="D2064" i="1" s="1"/>
  <c r="C2065" i="1"/>
  <c r="C2064" i="1" s="1"/>
  <c r="D2060" i="1"/>
  <c r="D2059" i="1" s="1"/>
  <c r="C2060" i="1"/>
  <c r="C2059" i="1" s="1"/>
  <c r="D2053" i="1"/>
  <c r="C2053" i="1"/>
  <c r="D2051" i="1"/>
  <c r="C2051" i="1"/>
  <c r="D2045" i="1"/>
  <c r="D2044" i="1" s="1"/>
  <c r="C2045" i="1"/>
  <c r="C2044" i="1" s="1"/>
  <c r="D2042" i="1"/>
  <c r="D2041" i="1" s="1"/>
  <c r="C2042" i="1"/>
  <c r="C2041" i="1" s="1"/>
  <c r="D2039" i="1"/>
  <c r="D2038" i="1" s="1"/>
  <c r="C2039" i="1"/>
  <c r="C2038" i="1" s="1"/>
  <c r="D2036" i="1"/>
  <c r="D2035" i="1" s="1"/>
  <c r="C2036" i="1"/>
  <c r="C2035" i="1" s="1"/>
  <c r="D2033" i="1"/>
  <c r="D2032" i="1" s="1"/>
  <c r="C2033" i="1"/>
  <c r="C2032" i="1" s="1"/>
  <c r="D2026" i="1"/>
  <c r="C2026" i="1"/>
  <c r="D2024" i="1"/>
  <c r="C2024" i="1"/>
  <c r="D2018" i="1"/>
  <c r="D2017" i="1" s="1"/>
  <c r="C2018" i="1"/>
  <c r="C2017" i="1" s="1"/>
  <c r="D2011" i="1"/>
  <c r="C2012" i="1"/>
  <c r="C2011" i="1" s="1"/>
  <c r="D2009" i="1"/>
  <c r="D2008" i="1" s="1"/>
  <c r="C2009" i="1"/>
  <c r="C2008" i="1" s="1"/>
  <c r="D2006" i="1"/>
  <c r="D2005" i="1" s="1"/>
  <c r="C2006" i="1"/>
  <c r="C2005" i="1" s="1"/>
  <c r="D1999" i="1"/>
  <c r="C1999" i="1"/>
  <c r="D1997" i="1"/>
  <c r="C1997" i="1"/>
  <c r="D1991" i="1"/>
  <c r="D1990" i="1" s="1"/>
  <c r="C1991" i="1"/>
  <c r="C1990" i="1" s="1"/>
  <c r="D1988" i="1"/>
  <c r="D1987" i="1" s="1"/>
  <c r="C1988" i="1"/>
  <c r="C1987" i="1" s="1"/>
  <c r="D1983" i="1"/>
  <c r="D1982" i="1" s="1"/>
  <c r="C1983" i="1"/>
  <c r="C1982" i="1" s="1"/>
  <c r="D1980" i="1"/>
  <c r="D1979" i="1" s="1"/>
  <c r="C1980" i="1"/>
  <c r="C1979" i="1" s="1"/>
  <c r="D1977" i="1"/>
  <c r="D1976" i="1" s="1"/>
  <c r="C1977" i="1"/>
  <c r="C1976" i="1" s="1"/>
  <c r="D1970" i="1"/>
  <c r="C1970" i="1"/>
  <c r="D1968" i="1"/>
  <c r="C1968" i="1"/>
  <c r="D1962" i="1"/>
  <c r="D1961" i="1" s="1"/>
  <c r="C1962" i="1"/>
  <c r="C1961" i="1" s="1"/>
  <c r="D1956" i="1"/>
  <c r="D1955" i="1" s="1"/>
  <c r="C1956" i="1"/>
  <c r="C1955" i="1" s="1"/>
  <c r="D1953" i="1"/>
  <c r="D1952" i="1" s="1"/>
  <c r="C1953" i="1"/>
  <c r="C1952" i="1" s="1"/>
  <c r="D1946" i="1"/>
  <c r="C1946" i="1"/>
  <c r="D1944" i="1"/>
  <c r="C1944" i="1"/>
  <c r="D1941" i="1"/>
  <c r="D1939" i="1" s="1"/>
  <c r="D1938" i="1" s="1"/>
  <c r="C1941" i="1"/>
  <c r="C1939" i="1" s="1"/>
  <c r="C1938" i="1" s="1"/>
  <c r="D1920" i="1"/>
  <c r="D1919" i="1" s="1"/>
  <c r="C1920" i="1"/>
  <c r="C1919" i="1" s="1"/>
  <c r="D1915" i="1"/>
  <c r="D1914" i="1" s="1"/>
  <c r="C1915" i="1"/>
  <c r="C1914" i="1" s="1"/>
  <c r="D1908" i="1"/>
  <c r="C1908" i="1"/>
  <c r="D1906" i="1"/>
  <c r="D1904" i="1"/>
  <c r="C1904" i="1"/>
  <c r="D1898" i="1"/>
  <c r="C1898" i="1"/>
  <c r="C1897" i="1" s="1"/>
  <c r="D1895" i="1"/>
  <c r="C1895" i="1"/>
  <c r="D1891" i="1"/>
  <c r="C1891" i="1"/>
  <c r="D1884" i="1"/>
  <c r="C1884" i="1"/>
  <c r="D1882" i="1"/>
  <c r="C1882" i="1"/>
  <c r="D1876" i="1"/>
  <c r="D1875" i="1" s="1"/>
  <c r="C1876" i="1"/>
  <c r="C1875" i="1" s="1"/>
  <c r="D1873" i="1"/>
  <c r="C1873" i="1"/>
  <c r="D1871" i="1"/>
  <c r="C1871" i="1"/>
  <c r="D1868" i="1"/>
  <c r="C1868" i="1"/>
  <c r="D1862" i="1"/>
  <c r="C1862" i="1"/>
  <c r="D1859" i="1"/>
  <c r="D1858" i="1" s="1"/>
  <c r="C1859" i="1"/>
  <c r="C1858" i="1" s="1"/>
  <c r="D1856" i="1"/>
  <c r="D1855" i="1" s="1"/>
  <c r="C1856" i="1"/>
  <c r="C1855" i="1" s="1"/>
  <c r="D1853" i="1"/>
  <c r="D1852" i="1" s="1"/>
  <c r="C1853" i="1"/>
  <c r="C1852" i="1" s="1"/>
  <c r="D1846" i="1"/>
  <c r="C1846" i="1"/>
  <c r="D1844" i="1"/>
  <c r="C1844" i="1"/>
  <c r="D1838" i="1"/>
  <c r="D1837" i="1" s="1"/>
  <c r="C1838" i="1"/>
  <c r="C1837" i="1" s="1"/>
  <c r="D1835" i="1"/>
  <c r="C1835" i="1"/>
  <c r="D1833" i="1"/>
  <c r="C1833" i="1"/>
  <c r="D1829" i="1"/>
  <c r="C1829" i="1"/>
  <c r="D1826" i="1"/>
  <c r="D1825" i="1" s="1"/>
  <c r="C1826" i="1"/>
  <c r="C1825" i="1" s="1"/>
  <c r="D1819" i="1"/>
  <c r="C1819" i="1"/>
  <c r="D1817" i="1"/>
  <c r="C1817" i="1"/>
  <c r="D1811" i="1"/>
  <c r="D1810" i="1" s="1"/>
  <c r="C1811" i="1"/>
  <c r="C1810" i="1" s="1"/>
  <c r="D1806" i="1"/>
  <c r="D1805" i="1" s="1"/>
  <c r="C1806" i="1"/>
  <c r="D1797" i="1"/>
  <c r="D1796" i="1" s="1"/>
  <c r="D1795" i="1" s="1"/>
  <c r="D1794" i="1" s="1"/>
  <c r="D1793" i="1" s="1"/>
  <c r="C1797" i="1"/>
  <c r="D1791" i="1"/>
  <c r="C1791" i="1"/>
  <c r="D1789" i="1"/>
  <c r="C1789" i="1"/>
  <c r="D1786" i="1"/>
  <c r="C1786" i="1"/>
  <c r="D1784" i="1"/>
  <c r="C1784" i="1"/>
  <c r="D1780" i="1"/>
  <c r="C1780" i="1"/>
  <c r="D1777" i="1"/>
  <c r="D1776" i="1" s="1"/>
  <c r="C1777" i="1"/>
  <c r="C1776" i="1" s="1"/>
  <c r="D1770" i="1"/>
  <c r="C1770" i="1"/>
  <c r="D1768" i="1"/>
  <c r="C1768" i="1"/>
  <c r="D1761" i="1"/>
  <c r="D1760" i="1" s="1"/>
  <c r="C1761" i="1"/>
  <c r="D1757" i="1"/>
  <c r="D1756" i="1" s="1"/>
  <c r="C1757" i="1"/>
  <c r="C1756" i="1" s="1"/>
  <c r="D1737" i="1"/>
  <c r="C1737" i="1"/>
  <c r="D1735" i="1"/>
  <c r="C1735" i="1"/>
  <c r="D1732" i="1"/>
  <c r="D1731" i="1" s="1"/>
  <c r="C1732" i="1"/>
  <c r="C1731" i="1" s="1"/>
  <c r="D1724" i="1"/>
  <c r="D1723" i="1" s="1"/>
  <c r="D1722" i="1" s="1"/>
  <c r="C1724" i="1"/>
  <c r="C1723" i="1" s="1"/>
  <c r="C1722" i="1" s="1"/>
  <c r="D1719" i="1"/>
  <c r="C1719" i="1"/>
  <c r="C1718" i="1" s="1"/>
  <c r="C1717" i="1" s="1"/>
  <c r="D1714" i="1"/>
  <c r="C1714" i="1"/>
  <c r="D1710" i="1"/>
  <c r="C1710" i="1"/>
  <c r="D1707" i="1"/>
  <c r="D1706" i="1" s="1"/>
  <c r="C1707" i="1"/>
  <c r="C1706" i="1" s="1"/>
  <c r="D1701" i="1"/>
  <c r="C1701" i="1"/>
  <c r="D1699" i="1"/>
  <c r="C1699" i="1"/>
  <c r="D1694" i="1"/>
  <c r="C1694" i="1"/>
  <c r="D1691" i="1"/>
  <c r="D1690" i="1" s="1"/>
  <c r="C1691" i="1"/>
  <c r="C1690" i="1" s="1"/>
  <c r="D1688" i="1"/>
  <c r="C1688" i="1"/>
  <c r="D1686" i="1"/>
  <c r="C1686" i="1"/>
  <c r="D1683" i="1"/>
  <c r="D1682" i="1" s="1"/>
  <c r="C1683" i="1"/>
  <c r="D1679" i="1"/>
  <c r="D1678" i="1" s="1"/>
  <c r="C1679" i="1"/>
  <c r="C1678" i="1" s="1"/>
  <c r="D1670" i="1"/>
  <c r="C1670" i="1"/>
  <c r="D1668" i="1"/>
  <c r="C1668" i="1"/>
  <c r="D1666" i="1"/>
  <c r="C1666" i="1"/>
  <c r="D1656" i="1"/>
  <c r="C1656" i="1"/>
  <c r="D1649" i="1"/>
  <c r="C1649" i="1"/>
  <c r="D1644" i="1"/>
  <c r="C1644" i="1"/>
  <c r="D1641" i="1"/>
  <c r="C1641" i="1"/>
  <c r="D1639" i="1"/>
  <c r="C1639" i="1"/>
  <c r="D1635" i="1"/>
  <c r="C1635" i="1"/>
  <c r="D1628" i="1"/>
  <c r="D1627" i="1" s="1"/>
  <c r="D1626" i="1" s="1"/>
  <c r="D1625" i="1" s="1"/>
  <c r="C1628" i="1"/>
  <c r="D1622" i="1"/>
  <c r="D1621" i="1" s="1"/>
  <c r="C1622" i="1"/>
  <c r="C1621" i="1" s="1"/>
  <c r="D1619" i="1"/>
  <c r="C1619" i="1"/>
  <c r="D1614" i="1"/>
  <c r="C1614" i="1"/>
  <c r="D1607" i="1"/>
  <c r="D1606" i="1" s="1"/>
  <c r="D1605" i="1" s="1"/>
  <c r="D1604" i="1" s="1"/>
  <c r="C1607" i="1"/>
  <c r="D1602" i="1"/>
  <c r="D1601" i="1" s="1"/>
  <c r="C1602" i="1"/>
  <c r="D1599" i="1"/>
  <c r="D1598" i="1" s="1"/>
  <c r="C1599" i="1"/>
  <c r="C1598" i="1" s="1"/>
  <c r="D1594" i="1"/>
  <c r="C1594" i="1"/>
  <c r="D1592" i="1"/>
  <c r="C1592" i="1"/>
  <c r="D1587" i="1"/>
  <c r="D1584" i="1" s="1"/>
  <c r="C1587" i="1"/>
  <c r="C1584" i="1" s="1"/>
  <c r="D1582" i="1"/>
  <c r="D1580" i="1" s="1"/>
  <c r="D1579" i="1" s="1"/>
  <c r="C1582" i="1"/>
  <c r="C1580" i="1" s="1"/>
  <c r="C1579" i="1" s="1"/>
  <c r="D1574" i="1"/>
  <c r="D1573" i="1" s="1"/>
  <c r="C1574" i="1"/>
  <c r="C1573" i="1" s="1"/>
  <c r="D1571" i="1"/>
  <c r="D1570" i="1" s="1"/>
  <c r="C1571" i="1"/>
  <c r="C1570" i="1" s="1"/>
  <c r="D1567" i="1"/>
  <c r="D1566" i="1" s="1"/>
  <c r="C1567" i="1"/>
  <c r="C1566" i="1" s="1"/>
  <c r="D1563" i="1"/>
  <c r="D1562" i="1" s="1"/>
  <c r="C1563" i="1"/>
  <c r="C1562" i="1" s="1"/>
  <c r="D1560" i="1"/>
  <c r="D1559" i="1" s="1"/>
  <c r="C1560" i="1"/>
  <c r="C1559" i="1" s="1"/>
  <c r="D1556" i="1"/>
  <c r="C1556" i="1"/>
  <c r="C1555" i="1" s="1"/>
  <c r="D1551" i="1"/>
  <c r="D1550" i="1" s="1"/>
  <c r="C1551" i="1"/>
  <c r="C1550" i="1" s="1"/>
  <c r="D1548" i="1"/>
  <c r="D1547" i="1" s="1"/>
  <c r="C1548" i="1"/>
  <c r="C1547" i="1" s="1"/>
  <c r="D1545" i="1"/>
  <c r="D1544" i="1" s="1"/>
  <c r="C1545" i="1"/>
  <c r="C1544" i="1" s="1"/>
  <c r="D1540" i="1"/>
  <c r="D1539" i="1" s="1"/>
  <c r="D1538" i="1" s="1"/>
  <c r="C1540" i="1"/>
  <c r="C1539" i="1" s="1"/>
  <c r="C1538" i="1" s="1"/>
  <c r="D1536" i="1"/>
  <c r="C1536" i="1"/>
  <c r="C1535" i="1" s="1"/>
  <c r="D1533" i="1"/>
  <c r="C1533" i="1"/>
  <c r="D1528" i="1"/>
  <c r="C1528" i="1"/>
  <c r="D1520" i="1"/>
  <c r="D1519" i="1" s="1"/>
  <c r="C1520" i="1"/>
  <c r="C1519" i="1" s="1"/>
  <c r="D1517" i="1"/>
  <c r="C1517" i="1"/>
  <c r="D1515" i="1"/>
  <c r="C1515" i="1"/>
  <c r="D1511" i="1"/>
  <c r="C1511" i="1"/>
  <c r="D1508" i="1"/>
  <c r="C1508" i="1"/>
  <c r="D1505" i="1"/>
  <c r="D1504" i="1" s="1"/>
  <c r="C1505" i="1"/>
  <c r="C1504" i="1" s="1"/>
  <c r="D1500" i="1"/>
  <c r="D1499" i="1" s="1"/>
  <c r="C1500" i="1"/>
  <c r="C1499" i="1" s="1"/>
  <c r="D1497" i="1"/>
  <c r="C1497" i="1"/>
  <c r="D1495" i="1"/>
  <c r="D1493" i="1" s="1"/>
  <c r="C1495" i="1"/>
  <c r="C1493" i="1" s="1"/>
  <c r="D1487" i="1"/>
  <c r="D1486" i="1" s="1"/>
  <c r="C1487" i="1"/>
  <c r="C1486" i="1" s="1"/>
  <c r="D1483" i="1"/>
  <c r="D1482" i="1" s="1"/>
  <c r="C1483" i="1"/>
  <c r="C1482" i="1" s="1"/>
  <c r="D1480" i="1"/>
  <c r="C1480" i="1"/>
  <c r="D1477" i="1"/>
  <c r="C1477" i="1"/>
  <c r="D1475" i="1"/>
  <c r="C1475" i="1"/>
  <c r="D1470" i="1"/>
  <c r="C1470" i="1"/>
  <c r="D1468" i="1"/>
  <c r="C1468" i="1"/>
  <c r="D1465" i="1"/>
  <c r="C1465" i="1"/>
  <c r="D1458" i="1"/>
  <c r="C1458" i="1"/>
  <c r="D1456" i="1"/>
  <c r="C1456" i="1"/>
  <c r="D1453" i="1"/>
  <c r="D1452" i="1" s="1"/>
  <c r="C1453" i="1"/>
  <c r="C1452" i="1" s="1"/>
  <c r="D1446" i="1"/>
  <c r="D1445" i="1" s="1"/>
  <c r="C1446" i="1"/>
  <c r="D1443" i="1"/>
  <c r="C1443" i="1"/>
  <c r="D1435" i="1"/>
  <c r="C1435" i="1"/>
  <c r="D1431" i="1"/>
  <c r="C1431" i="1"/>
  <c r="D1428" i="1"/>
  <c r="C1428" i="1"/>
  <c r="D1424" i="1"/>
  <c r="C1424" i="1"/>
  <c r="D1422" i="1"/>
  <c r="C1422" i="1"/>
  <c r="D1417" i="1"/>
  <c r="C1417" i="1"/>
  <c r="D1415" i="1"/>
  <c r="C1415" i="1"/>
  <c r="D1409" i="1"/>
  <c r="D1408" i="1" s="1"/>
  <c r="C1409" i="1"/>
  <c r="C1408" i="1" s="1"/>
  <c r="D1403" i="1"/>
  <c r="C1403" i="1"/>
  <c r="D1401" i="1"/>
  <c r="C1401" i="1"/>
  <c r="D1396" i="1"/>
  <c r="C1396" i="1"/>
  <c r="D1394" i="1"/>
  <c r="C1394" i="1"/>
  <c r="D1389" i="1"/>
  <c r="C1389" i="1"/>
  <c r="D1387" i="1"/>
  <c r="C1387" i="1"/>
  <c r="D1384" i="1"/>
  <c r="C1384" i="1"/>
  <c r="D1382" i="1"/>
  <c r="C1382" i="1"/>
  <c r="D1375" i="1"/>
  <c r="C1375" i="1"/>
  <c r="D1373" i="1"/>
  <c r="C1373" i="1"/>
  <c r="D1370" i="1"/>
  <c r="D1369" i="1" s="1"/>
  <c r="C1370" i="1"/>
  <c r="C1369" i="1" s="1"/>
  <c r="D1363" i="1"/>
  <c r="C1363" i="1"/>
  <c r="D1361" i="1"/>
  <c r="C1361" i="1"/>
  <c r="D1355" i="1"/>
  <c r="C1355" i="1"/>
  <c r="D1353" i="1"/>
  <c r="C1353" i="1"/>
  <c r="D1340" i="1"/>
  <c r="C1340" i="1"/>
  <c r="D1338" i="1"/>
  <c r="C1338" i="1"/>
  <c r="D1336" i="1"/>
  <c r="C1336" i="1"/>
  <c r="D1334" i="1"/>
  <c r="C1334" i="1"/>
  <c r="D1330" i="1"/>
  <c r="D1328" i="1" s="1"/>
  <c r="D1327" i="1" s="1"/>
  <c r="C1330" i="1"/>
  <c r="C1328" i="1" s="1"/>
  <c r="C1327" i="1" s="1"/>
  <c r="D1322" i="1"/>
  <c r="D1321" i="1" s="1"/>
  <c r="D1320" i="1" s="1"/>
  <c r="D1319" i="1" s="1"/>
  <c r="C1322" i="1"/>
  <c r="D1317" i="1"/>
  <c r="D1316" i="1" s="1"/>
  <c r="C1317" i="1"/>
  <c r="C1316" i="1" s="1"/>
  <c r="D1314" i="1"/>
  <c r="C1314" i="1"/>
  <c r="D1311" i="1"/>
  <c r="C1311" i="1"/>
  <c r="D1309" i="1"/>
  <c r="C1309" i="1"/>
  <c r="D1306" i="1"/>
  <c r="D1305" i="1" s="1"/>
  <c r="C1306" i="1"/>
  <c r="C1305" i="1" s="1"/>
  <c r="D1303" i="1"/>
  <c r="C1303" i="1"/>
  <c r="D1298" i="1"/>
  <c r="C1298" i="1"/>
  <c r="D1295" i="1"/>
  <c r="C1295" i="1"/>
  <c r="D1292" i="1"/>
  <c r="C1292" i="1"/>
  <c r="D1289" i="1"/>
  <c r="C1289" i="1"/>
  <c r="D1287" i="1"/>
  <c r="C1287" i="1"/>
  <c r="D1282" i="1"/>
  <c r="C1282" i="1"/>
  <c r="C1281" i="1" s="1"/>
  <c r="D1279" i="1"/>
  <c r="C1279" i="1"/>
  <c r="D1276" i="1"/>
  <c r="C1276" i="1"/>
  <c r="D1274" i="1"/>
  <c r="C1274" i="1"/>
  <c r="D1267" i="1"/>
  <c r="C1267" i="1"/>
  <c r="D1265" i="1"/>
  <c r="C1265" i="1"/>
  <c r="D1263" i="1"/>
  <c r="C1263" i="1"/>
  <c r="D1257" i="1"/>
  <c r="D1256" i="1" s="1"/>
  <c r="C1257" i="1"/>
  <c r="C1256" i="1" s="1"/>
  <c r="D1254" i="1"/>
  <c r="C1254" i="1"/>
  <c r="D1252" i="1"/>
  <c r="C1252" i="1"/>
  <c r="D1245" i="1"/>
  <c r="C1245" i="1"/>
  <c r="D1242" i="1"/>
  <c r="C1242" i="1"/>
  <c r="D1239" i="1"/>
  <c r="D1238" i="1" s="1"/>
  <c r="C1239" i="1"/>
  <c r="C1238" i="1" s="1"/>
  <c r="D1236" i="1"/>
  <c r="C1236" i="1"/>
  <c r="D1234" i="1"/>
  <c r="C1234" i="1"/>
  <c r="D1227" i="1"/>
  <c r="C1227" i="1"/>
  <c r="D1223" i="1"/>
  <c r="C1223" i="1"/>
  <c r="D1220" i="1"/>
  <c r="C1220" i="1"/>
  <c r="D1215" i="1"/>
  <c r="C1215" i="1"/>
  <c r="D1211" i="1"/>
  <c r="C1211" i="1"/>
  <c r="D1209" i="1"/>
  <c r="C1209" i="1"/>
  <c r="D1204" i="1"/>
  <c r="C1204" i="1"/>
  <c r="D1202" i="1"/>
  <c r="C1202" i="1"/>
  <c r="D1199" i="1"/>
  <c r="C1199" i="1"/>
  <c r="D1197" i="1"/>
  <c r="C1197" i="1"/>
  <c r="D1191" i="1"/>
  <c r="D1190" i="1" s="1"/>
  <c r="C1191" i="1"/>
  <c r="C1190" i="1" s="1"/>
  <c r="D1186" i="1"/>
  <c r="D1185" i="1" s="1"/>
  <c r="C1186" i="1"/>
  <c r="D1182" i="1"/>
  <c r="D1181" i="1" s="1"/>
  <c r="C1182" i="1"/>
  <c r="C1181" i="1" s="1"/>
  <c r="D1178" i="1"/>
  <c r="D1177" i="1" s="1"/>
  <c r="C1178" i="1"/>
  <c r="C1177" i="1" s="1"/>
  <c r="D1173" i="1"/>
  <c r="C1173" i="1"/>
  <c r="D1171" i="1"/>
  <c r="C1171" i="1"/>
  <c r="D1167" i="1"/>
  <c r="C1167" i="1"/>
  <c r="D1160" i="1"/>
  <c r="C1160" i="1"/>
  <c r="D1158" i="1"/>
  <c r="C1158" i="1"/>
  <c r="D1155" i="1"/>
  <c r="D1154" i="1" s="1"/>
  <c r="C1155" i="1"/>
  <c r="C1154" i="1" s="1"/>
  <c r="D1148" i="1"/>
  <c r="D1147" i="1" s="1"/>
  <c r="C1148" i="1"/>
  <c r="C1147" i="1" s="1"/>
  <c r="D1144" i="1"/>
  <c r="D1143" i="1" s="1"/>
  <c r="C1144" i="1"/>
  <c r="C1143" i="1" s="1"/>
  <c r="D1140" i="1"/>
  <c r="C1140" i="1"/>
  <c r="D1136" i="1"/>
  <c r="C1136" i="1"/>
  <c r="D1132" i="1"/>
  <c r="C1132" i="1"/>
  <c r="D1130" i="1"/>
  <c r="C1130" i="1"/>
  <c r="D1127" i="1"/>
  <c r="C1127" i="1"/>
  <c r="D1124" i="1"/>
  <c r="C1124" i="1"/>
  <c r="D1119" i="1"/>
  <c r="C1119" i="1"/>
  <c r="D1117" i="1"/>
  <c r="C1117" i="1"/>
  <c r="D1114" i="1"/>
  <c r="C1114" i="1"/>
  <c r="D1112" i="1"/>
  <c r="C1112" i="1"/>
  <c r="D1106" i="1"/>
  <c r="D1105" i="1" s="1"/>
  <c r="D1104" i="1" s="1"/>
  <c r="C1106" i="1"/>
  <c r="C1105" i="1" s="1"/>
  <c r="C1104" i="1" s="1"/>
  <c r="D1102" i="1"/>
  <c r="C1102" i="1"/>
  <c r="C1101" i="1" s="1"/>
  <c r="D1099" i="1"/>
  <c r="C1099" i="1"/>
  <c r="D1092" i="1"/>
  <c r="C1092" i="1"/>
  <c r="D1090" i="1"/>
  <c r="C1090" i="1"/>
  <c r="D1085" i="1"/>
  <c r="C1085" i="1"/>
  <c r="D1082" i="1"/>
  <c r="C1082" i="1"/>
  <c r="D1077" i="1"/>
  <c r="C1077" i="1"/>
  <c r="D1075" i="1"/>
  <c r="C1075" i="1"/>
  <c r="D1072" i="1"/>
  <c r="C1072" i="1"/>
  <c r="D1070" i="1"/>
  <c r="C1070" i="1"/>
  <c r="D1064" i="1"/>
  <c r="C1064" i="1"/>
  <c r="D1062" i="1"/>
  <c r="C1062" i="1"/>
  <c r="D1055" i="1"/>
  <c r="C1055" i="1"/>
  <c r="C1054" i="1" s="1"/>
  <c r="D1052" i="1"/>
  <c r="C1052" i="1"/>
  <c r="D1048" i="1"/>
  <c r="C1048" i="1"/>
  <c r="D1046" i="1"/>
  <c r="C1046" i="1"/>
  <c r="D1043" i="1"/>
  <c r="C1043" i="1"/>
  <c r="D1041" i="1"/>
  <c r="C1041" i="1"/>
  <c r="D1036" i="1"/>
  <c r="D1035" i="1" s="1"/>
  <c r="C1036" i="1"/>
  <c r="D1033" i="1"/>
  <c r="C1033" i="1"/>
  <c r="D1031" i="1"/>
  <c r="C1031" i="1"/>
  <c r="D1027" i="1"/>
  <c r="C1027" i="1"/>
  <c r="D1025" i="1"/>
  <c r="C1025" i="1"/>
  <c r="D1023" i="1"/>
  <c r="C1023" i="1"/>
  <c r="D1020" i="1"/>
  <c r="C1020" i="1"/>
  <c r="D1018" i="1"/>
  <c r="C1018" i="1"/>
  <c r="D1013" i="1"/>
  <c r="C1013" i="1"/>
  <c r="D1011" i="1"/>
  <c r="C1011" i="1"/>
  <c r="D1009" i="1"/>
  <c r="C1009" i="1"/>
  <c r="D1003" i="1"/>
  <c r="D1002" i="1" s="1"/>
  <c r="C1003" i="1"/>
  <c r="C1002" i="1" s="1"/>
  <c r="D997" i="1"/>
  <c r="C997" i="1"/>
  <c r="D994" i="1"/>
  <c r="C994" i="1"/>
  <c r="D991" i="1"/>
  <c r="C991" i="1"/>
  <c r="D989" i="1"/>
  <c r="C989" i="1"/>
  <c r="D984" i="1"/>
  <c r="D983" i="1" s="1"/>
  <c r="C984" i="1"/>
  <c r="C983" i="1" s="1"/>
  <c r="D981" i="1"/>
  <c r="D980" i="1" s="1"/>
  <c r="C981" i="1"/>
  <c r="C980" i="1" s="1"/>
  <c r="D978" i="1"/>
  <c r="C978" i="1"/>
  <c r="D974" i="1"/>
  <c r="C974" i="1"/>
  <c r="D970" i="1"/>
  <c r="C970" i="1"/>
  <c r="D968" i="1"/>
  <c r="C968" i="1"/>
  <c r="D963" i="1"/>
  <c r="D962" i="1" s="1"/>
  <c r="D961" i="1" s="1"/>
  <c r="C963" i="1"/>
  <c r="D957" i="1"/>
  <c r="C957" i="1"/>
  <c r="D955" i="1"/>
  <c r="C955" i="1"/>
  <c r="D952" i="1"/>
  <c r="D951" i="1" s="1"/>
  <c r="C952" i="1"/>
  <c r="C951" i="1" s="1"/>
  <c r="D948" i="1"/>
  <c r="D947" i="1" s="1"/>
  <c r="C948" i="1"/>
  <c r="C947" i="1" s="1"/>
  <c r="D945" i="1"/>
  <c r="C945" i="1"/>
  <c r="D943" i="1"/>
  <c r="C943" i="1"/>
  <c r="D940" i="1"/>
  <c r="C940" i="1"/>
  <c r="D938" i="1"/>
  <c r="C938" i="1"/>
  <c r="D932" i="1"/>
  <c r="C932" i="1"/>
  <c r="D930" i="1"/>
  <c r="C930" i="1"/>
  <c r="D927" i="1"/>
  <c r="D926" i="1" s="1"/>
  <c r="C927" i="1"/>
  <c r="C926" i="1" s="1"/>
  <c r="D924" i="1"/>
  <c r="C924" i="1"/>
  <c r="D922" i="1"/>
  <c r="C922" i="1"/>
  <c r="D919" i="1"/>
  <c r="D918" i="1" s="1"/>
  <c r="C919" i="1"/>
  <c r="C918" i="1" s="1"/>
  <c r="D912" i="1"/>
  <c r="D911" i="1" s="1"/>
  <c r="C912" i="1"/>
  <c r="C911" i="1" s="1"/>
  <c r="D909" i="1"/>
  <c r="C909" i="1"/>
  <c r="D907" i="1"/>
  <c r="C907" i="1"/>
  <c r="D904" i="1"/>
  <c r="C904" i="1"/>
  <c r="D902" i="1"/>
  <c r="C902" i="1"/>
  <c r="D896" i="1"/>
  <c r="D895" i="1" s="1"/>
  <c r="C896" i="1"/>
  <c r="C895" i="1" s="1"/>
  <c r="D889" i="1"/>
  <c r="D888" i="1" s="1"/>
  <c r="D887" i="1" s="1"/>
  <c r="D886" i="1" s="1"/>
  <c r="C889" i="1"/>
  <c r="C888" i="1" s="1"/>
  <c r="C887" i="1" s="1"/>
  <c r="C886" i="1" s="1"/>
  <c r="D884" i="1"/>
  <c r="C884" i="1"/>
  <c r="D882" i="1"/>
  <c r="C882" i="1"/>
  <c r="D880" i="1"/>
  <c r="C880" i="1"/>
  <c r="D877" i="1"/>
  <c r="C877" i="1"/>
  <c r="D875" i="1"/>
  <c r="C875" i="1"/>
  <c r="D870" i="1"/>
  <c r="C870" i="1"/>
  <c r="D866" i="1"/>
  <c r="D865" i="1" s="1"/>
  <c r="C866" i="1"/>
  <c r="C865" i="1" s="1"/>
  <c r="D860" i="1"/>
  <c r="C860" i="1"/>
  <c r="D855" i="1"/>
  <c r="C855" i="1"/>
  <c r="D851" i="1"/>
  <c r="D850" i="1" s="1"/>
  <c r="C851" i="1"/>
  <c r="C850" i="1" s="1"/>
  <c r="D847" i="1"/>
  <c r="C847" i="1"/>
  <c r="D845" i="1"/>
  <c r="C845" i="1"/>
  <c r="D836" i="1"/>
  <c r="C836" i="1"/>
  <c r="D830" i="1"/>
  <c r="C830" i="1"/>
  <c r="D826" i="1"/>
  <c r="C826" i="1"/>
  <c r="D822" i="1"/>
  <c r="C822" i="1"/>
  <c r="D820" i="1"/>
  <c r="C820" i="1"/>
  <c r="D818" i="1"/>
  <c r="C818" i="1"/>
  <c r="D811" i="1"/>
  <c r="D810" i="1" s="1"/>
  <c r="C811" i="1"/>
  <c r="C810" i="1" s="1"/>
  <c r="D808" i="1"/>
  <c r="C808" i="1"/>
  <c r="D806" i="1"/>
  <c r="C806" i="1"/>
  <c r="D802" i="1"/>
  <c r="C802" i="1"/>
  <c r="D800" i="1"/>
  <c r="C800" i="1"/>
  <c r="D797" i="1"/>
  <c r="C797" i="1"/>
  <c r="D793" i="1"/>
  <c r="D792" i="1" s="1"/>
  <c r="C793" i="1"/>
  <c r="C792" i="1" s="1"/>
  <c r="D790" i="1"/>
  <c r="D789" i="1" s="1"/>
  <c r="C790" i="1"/>
  <c r="C789" i="1" s="1"/>
  <c r="D785" i="1"/>
  <c r="C785" i="1"/>
  <c r="D783" i="1"/>
  <c r="C783" i="1"/>
  <c r="D774" i="1"/>
  <c r="C774" i="1"/>
  <c r="D772" i="1"/>
  <c r="C772" i="1"/>
  <c r="D770" i="1"/>
  <c r="C770" i="1"/>
  <c r="D760" i="1"/>
  <c r="C760" i="1"/>
  <c r="D753" i="1"/>
  <c r="C753" i="1"/>
  <c r="D748" i="1"/>
  <c r="C748" i="1"/>
  <c r="D744" i="1"/>
  <c r="C744" i="1"/>
  <c r="D742" i="1"/>
  <c r="C742" i="1"/>
  <c r="D739" i="1"/>
  <c r="C739" i="1"/>
  <c r="D732" i="1"/>
  <c r="C732" i="1"/>
  <c r="C731" i="1" s="1"/>
  <c r="C730" i="1" s="1"/>
  <c r="D728" i="1"/>
  <c r="D727" i="1" s="1"/>
  <c r="D726" i="1" s="1"/>
  <c r="C728" i="1"/>
  <c r="C727" i="1" s="1"/>
  <c r="C726" i="1" s="1"/>
  <c r="D723" i="1"/>
  <c r="C723" i="1"/>
  <c r="D721" i="1"/>
  <c r="C721" i="1"/>
  <c r="D717" i="1"/>
  <c r="C717" i="1"/>
  <c r="D715" i="1"/>
  <c r="C715" i="1"/>
  <c r="D709" i="1"/>
  <c r="C709" i="1"/>
  <c r="D707" i="1"/>
  <c r="C707" i="1"/>
  <c r="D703" i="1"/>
  <c r="C703" i="1"/>
  <c r="D700" i="1"/>
  <c r="D699" i="1" s="1"/>
  <c r="C700" i="1"/>
  <c r="C699" i="1" s="1"/>
  <c r="D697" i="1"/>
  <c r="D696" i="1" s="1"/>
  <c r="C697" i="1"/>
  <c r="C696" i="1" s="1"/>
  <c r="D694" i="1"/>
  <c r="D693" i="1" s="1"/>
  <c r="C694" i="1"/>
  <c r="C693" i="1" s="1"/>
  <c r="D686" i="1"/>
  <c r="C686" i="1"/>
  <c r="D676" i="1"/>
  <c r="C676" i="1"/>
  <c r="D669" i="1"/>
  <c r="C669" i="1"/>
  <c r="D664" i="1"/>
  <c r="C664" i="1"/>
  <c r="D660" i="1"/>
  <c r="C660" i="1"/>
  <c r="D658" i="1"/>
  <c r="C658" i="1"/>
  <c r="D655" i="1"/>
  <c r="C655" i="1"/>
  <c r="D648" i="1"/>
  <c r="D647" i="1" s="1"/>
  <c r="D646" i="1" s="1"/>
  <c r="D645" i="1" s="1"/>
  <c r="C648" i="1"/>
  <c r="C647" i="1" s="1"/>
  <c r="C646" i="1" s="1"/>
  <c r="D643" i="1"/>
  <c r="D642" i="1" s="1"/>
  <c r="C643" i="1"/>
  <c r="C642" i="1" s="1"/>
  <c r="D640" i="1"/>
  <c r="D639" i="1" s="1"/>
  <c r="C640" i="1"/>
  <c r="C639" i="1" s="1"/>
  <c r="D635" i="1"/>
  <c r="D634" i="1" s="1"/>
  <c r="D633" i="1" s="1"/>
  <c r="D632" i="1" s="1"/>
  <c r="C635" i="1"/>
  <c r="C634" i="1" s="1"/>
  <c r="D629" i="1"/>
  <c r="C629" i="1"/>
  <c r="D625" i="1"/>
  <c r="C625" i="1"/>
  <c r="D622" i="1"/>
  <c r="D621" i="1" s="1"/>
  <c r="C622" i="1"/>
  <c r="C621" i="1" s="1"/>
  <c r="D619" i="1"/>
  <c r="C619" i="1"/>
  <c r="D615" i="1"/>
  <c r="C615" i="1"/>
  <c r="D612" i="1"/>
  <c r="C612" i="1"/>
  <c r="D607" i="1"/>
  <c r="D606" i="1" s="1"/>
  <c r="C607" i="1"/>
  <c r="C606" i="1" s="1"/>
  <c r="D604" i="1"/>
  <c r="D603" i="1" s="1"/>
  <c r="D602" i="1" s="1"/>
  <c r="D601" i="1" s="1"/>
  <c r="C604" i="1"/>
  <c r="C603" i="1" s="1"/>
  <c r="C602" i="1" s="1"/>
  <c r="C601" i="1" s="1"/>
  <c r="D599" i="1"/>
  <c r="C599" i="1"/>
  <c r="D597" i="1"/>
  <c r="C597" i="1"/>
  <c r="D590" i="1"/>
  <c r="D589" i="1" s="1"/>
  <c r="C590" i="1"/>
  <c r="C589" i="1" s="1"/>
  <c r="D587" i="1"/>
  <c r="C587" i="1"/>
  <c r="D585" i="1"/>
  <c r="C585" i="1"/>
  <c r="D582" i="1"/>
  <c r="D581" i="1" s="1"/>
  <c r="C582" i="1"/>
  <c r="C581" i="1" s="1"/>
  <c r="D577" i="1"/>
  <c r="C577" i="1"/>
  <c r="D575" i="1"/>
  <c r="C575" i="1"/>
  <c r="D572" i="1"/>
  <c r="C572" i="1"/>
  <c r="D570" i="1"/>
  <c r="C570" i="1"/>
  <c r="D565" i="1"/>
  <c r="D564" i="1" s="1"/>
  <c r="D563" i="1" s="1"/>
  <c r="D562" i="1" s="1"/>
  <c r="C565" i="1"/>
  <c r="C564" i="1" s="1"/>
  <c r="C563" i="1" s="1"/>
  <c r="C562" i="1" s="1"/>
  <c r="D557" i="1"/>
  <c r="C557" i="1"/>
  <c r="C556" i="1" s="1"/>
  <c r="D554" i="1"/>
  <c r="D553" i="1" s="1"/>
  <c r="C554" i="1"/>
  <c r="C553" i="1" s="1"/>
  <c r="D551" i="1"/>
  <c r="C551" i="1"/>
  <c r="D547" i="1"/>
  <c r="C547" i="1"/>
  <c r="D542" i="1"/>
  <c r="D541" i="1" s="1"/>
  <c r="C542" i="1"/>
  <c r="C541" i="1" s="1"/>
  <c r="D534" i="1"/>
  <c r="C534" i="1"/>
  <c r="D532" i="1"/>
  <c r="C532" i="1"/>
  <c r="D522" i="1"/>
  <c r="C522" i="1"/>
  <c r="D515" i="1"/>
  <c r="C515" i="1"/>
  <c r="D510" i="1"/>
  <c r="C510" i="1"/>
  <c r="D507" i="1"/>
  <c r="C507" i="1"/>
  <c r="D505" i="1"/>
  <c r="C505" i="1"/>
  <c r="D501" i="1"/>
  <c r="C501" i="1"/>
  <c r="D490" i="1"/>
  <c r="D489" i="1" s="1"/>
  <c r="C490" i="1"/>
  <c r="C489" i="1" s="1"/>
  <c r="D487" i="1"/>
  <c r="C487" i="1"/>
  <c r="D484" i="1"/>
  <c r="C484" i="1"/>
  <c r="D480" i="1"/>
  <c r="D479" i="1" s="1"/>
  <c r="C480" i="1"/>
  <c r="C479" i="1" s="1"/>
  <c r="D476" i="1"/>
  <c r="C476" i="1"/>
  <c r="C473" i="1" s="1"/>
  <c r="D474" i="1"/>
  <c r="D471" i="1"/>
  <c r="D470" i="1" s="1"/>
  <c r="C471" i="1"/>
  <c r="C470" i="1" s="1"/>
  <c r="D466" i="1"/>
  <c r="D465" i="1" s="1"/>
  <c r="C466" i="1"/>
  <c r="C465" i="1" s="1"/>
  <c r="D463" i="1"/>
  <c r="C463" i="1"/>
  <c r="D461" i="1"/>
  <c r="C461" i="1"/>
  <c r="D456" i="1"/>
  <c r="C456" i="1"/>
  <c r="D452" i="1"/>
  <c r="C452" i="1"/>
  <c r="D449" i="1"/>
  <c r="C449" i="1"/>
  <c r="D443" i="1"/>
  <c r="D442" i="1" s="1"/>
  <c r="D441" i="1" s="1"/>
  <c r="C443" i="1"/>
  <c r="C442" i="1" s="1"/>
  <c r="C441" i="1" s="1"/>
  <c r="D439" i="1"/>
  <c r="C439" i="1"/>
  <c r="D436" i="1"/>
  <c r="C436" i="1"/>
  <c r="D433" i="1"/>
  <c r="C433" i="1"/>
  <c r="D426" i="1"/>
  <c r="C426" i="1"/>
  <c r="D418" i="1"/>
  <c r="C418" i="1"/>
  <c r="D416" i="1"/>
  <c r="C416" i="1"/>
  <c r="D413" i="1"/>
  <c r="C413" i="1"/>
  <c r="D410" i="1"/>
  <c r="C410" i="1"/>
  <c r="D408" i="1"/>
  <c r="C408" i="1"/>
  <c r="D405" i="1"/>
  <c r="C405" i="1"/>
  <c r="D403" i="1"/>
  <c r="C403" i="1"/>
  <c r="D396" i="1"/>
  <c r="C396" i="1"/>
  <c r="D393" i="1"/>
  <c r="C393" i="1"/>
  <c r="D390" i="1"/>
  <c r="C390" i="1"/>
  <c r="D388" i="1"/>
  <c r="C388" i="1"/>
  <c r="D385" i="1"/>
  <c r="C385" i="1"/>
  <c r="D381" i="1"/>
  <c r="D380" i="1" s="1"/>
  <c r="C381" i="1"/>
  <c r="C380" i="1" s="1"/>
  <c r="D378" i="1"/>
  <c r="D377" i="1" s="1"/>
  <c r="C378" i="1"/>
  <c r="D374" i="1"/>
  <c r="C374" i="1"/>
  <c r="D371" i="1"/>
  <c r="C371" i="1"/>
  <c r="D366" i="1"/>
  <c r="D365" i="1" s="1"/>
  <c r="D364" i="1" s="1"/>
  <c r="C366" i="1"/>
  <c r="C365" i="1" s="1"/>
  <c r="C364" i="1" s="1"/>
  <c r="D362" i="1"/>
  <c r="D361" i="1" s="1"/>
  <c r="C362" i="1"/>
  <c r="C361" i="1" s="1"/>
  <c r="D354" i="1"/>
  <c r="C354" i="1"/>
  <c r="D352" i="1"/>
  <c r="C352" i="1"/>
  <c r="D350" i="1"/>
  <c r="C350" i="1"/>
  <c r="D348" i="1"/>
  <c r="C348" i="1"/>
  <c r="D345" i="1"/>
  <c r="C345" i="1"/>
  <c r="D343" i="1"/>
  <c r="C343" i="1"/>
  <c r="D341" i="1"/>
  <c r="C341" i="1"/>
  <c r="D338" i="1"/>
  <c r="C338" i="1"/>
  <c r="D334" i="1"/>
  <c r="C334" i="1"/>
  <c r="D331" i="1"/>
  <c r="C331" i="1"/>
  <c r="D326" i="1"/>
  <c r="D325" i="1" s="1"/>
  <c r="D324" i="1" s="1"/>
  <c r="D323" i="1" s="1"/>
  <c r="C326" i="1"/>
  <c r="C325" i="1" s="1"/>
  <c r="C324" i="1" s="1"/>
  <c r="C323" i="1" s="1"/>
  <c r="C321" i="1"/>
  <c r="C320" i="1" s="1"/>
  <c r="C319" i="1" s="1"/>
  <c r="C318" i="1" s="1"/>
  <c r="D314" i="1"/>
  <c r="D313" i="1" s="1"/>
  <c r="C314" i="1"/>
  <c r="C313" i="1" s="1"/>
  <c r="D311" i="1"/>
  <c r="C311" i="1"/>
  <c r="D309" i="1"/>
  <c r="C309" i="1"/>
  <c r="D302" i="1"/>
  <c r="C302" i="1"/>
  <c r="D298" i="1"/>
  <c r="C298" i="1"/>
  <c r="D292" i="1"/>
  <c r="D291" i="1" s="1"/>
  <c r="D290" i="1" s="1"/>
  <c r="D289" i="1" s="1"/>
  <c r="C292" i="1"/>
  <c r="C291" i="1" s="1"/>
  <c r="C290" i="1" s="1"/>
  <c r="C289" i="1" s="1"/>
  <c r="D287" i="1"/>
  <c r="D286" i="1" s="1"/>
  <c r="C287" i="1"/>
  <c r="D284" i="1"/>
  <c r="D283" i="1" s="1"/>
  <c r="C284" i="1"/>
  <c r="C283" i="1" s="1"/>
  <c r="D280" i="1"/>
  <c r="D279" i="1" s="1"/>
  <c r="C280" i="1"/>
  <c r="C279" i="1" s="1"/>
  <c r="D277" i="1"/>
  <c r="D276" i="1" s="1"/>
  <c r="C277" i="1"/>
  <c r="C276" i="1" s="1"/>
  <c r="D272" i="1"/>
  <c r="D271" i="1" s="1"/>
  <c r="C272" i="1"/>
  <c r="C271" i="1" s="1"/>
  <c r="D269" i="1"/>
  <c r="D268" i="1" s="1"/>
  <c r="C269" i="1"/>
  <c r="C268" i="1" s="1"/>
  <c r="D266" i="1"/>
  <c r="C266" i="1"/>
  <c r="D264" i="1"/>
  <c r="C264" i="1"/>
  <c r="D262" i="1"/>
  <c r="C262" i="1"/>
  <c r="D257" i="1"/>
  <c r="D256" i="1" s="1"/>
  <c r="C257" i="1"/>
  <c r="C256" i="1" s="1"/>
  <c r="D254" i="1"/>
  <c r="D253" i="1" s="1"/>
  <c r="C254" i="1"/>
  <c r="C253" i="1" s="1"/>
  <c r="D251" i="1"/>
  <c r="D250" i="1" s="1"/>
  <c r="C251" i="1"/>
  <c r="C250" i="1" s="1"/>
  <c r="D246" i="1"/>
  <c r="C246" i="1"/>
  <c r="D244" i="1"/>
  <c r="C244" i="1"/>
  <c r="D241" i="1"/>
  <c r="C241" i="1"/>
  <c r="D239" i="1"/>
  <c r="C239" i="1"/>
  <c r="D232" i="1"/>
  <c r="C232" i="1"/>
  <c r="D226" i="1"/>
  <c r="D225" i="1" s="1"/>
  <c r="D224" i="1" s="1"/>
  <c r="D223" i="1" s="1"/>
  <c r="C226" i="1"/>
  <c r="C225" i="1" s="1"/>
  <c r="C224" i="1" s="1"/>
  <c r="C223" i="1" s="1"/>
  <c r="D221" i="1"/>
  <c r="C221" i="1"/>
  <c r="D218" i="1"/>
  <c r="C218" i="1"/>
  <c r="D215" i="1"/>
  <c r="C215" i="1"/>
  <c r="D212" i="1"/>
  <c r="C212" i="1"/>
  <c r="D209" i="1"/>
  <c r="C209" i="1"/>
  <c r="D205" i="1"/>
  <c r="D204" i="1" s="1"/>
  <c r="C205" i="1"/>
  <c r="D202" i="1"/>
  <c r="D201" i="1" s="1"/>
  <c r="C202" i="1"/>
  <c r="C201" i="1" s="1"/>
  <c r="D197" i="1"/>
  <c r="D196" i="1" s="1"/>
  <c r="C197" i="1"/>
  <c r="D194" i="1"/>
  <c r="C194" i="1"/>
  <c r="D191" i="1"/>
  <c r="C191" i="1"/>
  <c r="D188" i="1"/>
  <c r="D187" i="1" s="1"/>
  <c r="C188" i="1"/>
  <c r="C187" i="1" s="1"/>
  <c r="D185" i="1"/>
  <c r="D184" i="1" s="1"/>
  <c r="C185" i="1"/>
  <c r="C184" i="1" s="1"/>
  <c r="D182" i="1"/>
  <c r="C182" i="1"/>
  <c r="D180" i="1"/>
  <c r="C180" i="1"/>
  <c r="D177" i="1"/>
  <c r="C177" i="1"/>
  <c r="D175" i="1"/>
  <c r="C175" i="1"/>
  <c r="D173" i="1"/>
  <c r="C173" i="1"/>
  <c r="D170" i="1"/>
  <c r="D169" i="1" s="1"/>
  <c r="C170" i="1"/>
  <c r="D165" i="1"/>
  <c r="C165" i="1"/>
  <c r="D163" i="1"/>
  <c r="C163" i="1"/>
  <c r="D157" i="1"/>
  <c r="C157" i="1"/>
  <c r="D155" i="1"/>
  <c r="C155" i="1"/>
  <c r="D151" i="1"/>
  <c r="C151" i="1"/>
  <c r="D148" i="1"/>
  <c r="C148" i="1"/>
  <c r="D146" i="1"/>
  <c r="C146" i="1"/>
  <c r="D142" i="1"/>
  <c r="C142" i="1"/>
  <c r="D131" i="1"/>
  <c r="D130" i="1" s="1"/>
  <c r="C131" i="1"/>
  <c r="C130" i="1" s="1"/>
  <c r="D128" i="1"/>
  <c r="C128" i="1"/>
  <c r="D126" i="1"/>
  <c r="C126" i="1"/>
  <c r="D122" i="1"/>
  <c r="C122" i="1"/>
  <c r="D117" i="1"/>
  <c r="D116" i="1" s="1"/>
  <c r="C117" i="1"/>
  <c r="C116" i="1" s="1"/>
  <c r="D114" i="1"/>
  <c r="D113" i="1" s="1"/>
  <c r="D110" i="1"/>
  <c r="C110" i="1"/>
  <c r="C109" i="1" s="1"/>
  <c r="C108" i="1" s="1"/>
  <c r="D105" i="1"/>
  <c r="D104" i="1" s="1"/>
  <c r="D103" i="1" s="1"/>
  <c r="D102" i="1" s="1"/>
  <c r="C105" i="1"/>
  <c r="C104" i="1" s="1"/>
  <c r="C103" i="1" s="1"/>
  <c r="C102" i="1" s="1"/>
  <c r="D100" i="1"/>
  <c r="C100" i="1"/>
  <c r="D98" i="1"/>
  <c r="C98" i="1"/>
  <c r="D95" i="1"/>
  <c r="C95" i="1"/>
  <c r="C94" i="1" s="1"/>
  <c r="D92" i="1"/>
  <c r="C92" i="1"/>
  <c r="D84" i="1"/>
  <c r="C84" i="1"/>
  <c r="D79" i="1"/>
  <c r="D78" i="1" s="1"/>
  <c r="D77" i="1" s="1"/>
  <c r="D76" i="1" s="1"/>
  <c r="C79" i="1"/>
  <c r="C78" i="1" s="1"/>
  <c r="C77" i="1" s="1"/>
  <c r="C76" i="1" s="1"/>
  <c r="D74" i="1"/>
  <c r="D73" i="1" s="1"/>
  <c r="D72" i="1" s="1"/>
  <c r="D71" i="1" s="1"/>
  <c r="C74" i="1"/>
  <c r="C73" i="1" s="1"/>
  <c r="C72" i="1" s="1"/>
  <c r="C71" i="1" s="1"/>
  <c r="D69" i="1"/>
  <c r="D68" i="1" s="1"/>
  <c r="D67" i="1" s="1"/>
  <c r="D66" i="1" s="1"/>
  <c r="C69" i="1"/>
  <c r="C68" i="1" s="1"/>
  <c r="C67" i="1" s="1"/>
  <c r="C66" i="1" s="1"/>
  <c r="D63" i="1"/>
  <c r="D62" i="1" s="1"/>
  <c r="D61" i="1" s="1"/>
  <c r="D60" i="1" s="1"/>
  <c r="C63" i="1"/>
  <c r="D58" i="1"/>
  <c r="D57" i="1" s="1"/>
  <c r="C58" i="1"/>
  <c r="C57" i="1" s="1"/>
  <c r="D55" i="1"/>
  <c r="D54" i="1" s="1"/>
  <c r="C55" i="1"/>
  <c r="C54" i="1" s="1"/>
  <c r="D52" i="1"/>
  <c r="D51" i="1" s="1"/>
  <c r="C52" i="1"/>
  <c r="C51" i="1" s="1"/>
  <c r="D46" i="1"/>
  <c r="D45" i="1" s="1"/>
  <c r="C46" i="1"/>
  <c r="C45" i="1" s="1"/>
  <c r="D40" i="1"/>
  <c r="D39" i="1" s="1"/>
  <c r="D38" i="1" s="1"/>
  <c r="D37" i="1" s="1"/>
  <c r="C40" i="1"/>
  <c r="C39" i="1" s="1"/>
  <c r="C38" i="1" s="1"/>
  <c r="C37" i="1" s="1"/>
  <c r="D35" i="1"/>
  <c r="C35" i="1"/>
  <c r="C34" i="1" s="1"/>
  <c r="D30" i="1"/>
  <c r="D29" i="1" s="1"/>
  <c r="D28" i="1" s="1"/>
  <c r="D27" i="1" s="1"/>
  <c r="C30" i="1"/>
  <c r="C29" i="1" s="1"/>
  <c r="C28" i="1" s="1"/>
  <c r="C27" i="1" s="1"/>
  <c r="D25" i="1"/>
  <c r="D24" i="1" s="1"/>
  <c r="D23" i="1" s="1"/>
  <c r="D22" i="1" s="1"/>
  <c r="C25" i="1"/>
  <c r="C24" i="1" s="1"/>
  <c r="C23" i="1" s="1"/>
  <c r="C20" i="1"/>
  <c r="D18" i="1"/>
  <c r="C18" i="1"/>
  <c r="D13" i="1"/>
  <c r="C13" i="1"/>
  <c r="E1366" i="1" l="1"/>
  <c r="E1058" i="1"/>
  <c r="D422" i="1"/>
  <c r="C83" i="1"/>
  <c r="D83" i="1"/>
  <c r="C422" i="1"/>
  <c r="C645" i="1"/>
  <c r="C1393" i="1"/>
  <c r="C1392" i="1" s="1"/>
  <c r="E650" i="1"/>
  <c r="C357" i="1"/>
  <c r="C356" i="1" s="1"/>
  <c r="C359" i="1"/>
  <c r="C358" i="1" s="1"/>
  <c r="D357" i="1"/>
  <c r="D356" i="1" s="1"/>
  <c r="D359" i="1"/>
  <c r="D358" i="1" s="1"/>
  <c r="E1151" i="1"/>
  <c r="E1005" i="1"/>
  <c r="E1365" i="1"/>
  <c r="E119" i="1"/>
  <c r="E9" i="1" s="1"/>
  <c r="E1523" i="1"/>
  <c r="E735" i="1"/>
  <c r="E734" i="1" s="1"/>
  <c r="E1193" i="1"/>
  <c r="E1630" i="1"/>
  <c r="E1108" i="1"/>
  <c r="C973" i="1"/>
  <c r="E915" i="1"/>
  <c r="E1448" i="1"/>
  <c r="C114" i="1"/>
  <c r="C113" i="1" s="1"/>
  <c r="C112" i="1" s="1"/>
  <c r="C107" i="1" s="1"/>
  <c r="E498" i="1"/>
  <c r="E228" i="1"/>
  <c r="C1591" i="1"/>
  <c r="C1590" i="1" s="1"/>
  <c r="D1591" i="1"/>
  <c r="D1590" i="1" s="1"/>
  <c r="C725" i="1"/>
  <c r="C1716" i="1"/>
  <c r="D1890" i="1"/>
  <c r="D1709" i="1"/>
  <c r="D1705" i="1" s="1"/>
  <c r="D1704" i="1" s="1"/>
  <c r="C1222" i="1"/>
  <c r="C2365" i="1"/>
  <c r="C1967" i="1"/>
  <c r="C1966" i="1" s="1"/>
  <c r="C1965" i="1" s="1"/>
  <c r="C1964" i="1" s="1"/>
  <c r="D97" i="1"/>
  <c r="C1788" i="1"/>
  <c r="D2074" i="1"/>
  <c r="D1843" i="1"/>
  <c r="D1842" i="1" s="1"/>
  <c r="D1841" i="1" s="1"/>
  <c r="D1840" i="1" s="1"/>
  <c r="D1967" i="1"/>
  <c r="D1966" i="1" s="1"/>
  <c r="D1965" i="1" s="1"/>
  <c r="D1964" i="1" s="1"/>
  <c r="D611" i="1"/>
  <c r="D1017" i="1"/>
  <c r="C2370" i="1"/>
  <c r="D854" i="1"/>
  <c r="C1400" i="1"/>
  <c r="C1399" i="1" s="1"/>
  <c r="D370" i="1"/>
  <c r="D369" i="1" s="1"/>
  <c r="D1755" i="1"/>
  <c r="C1359" i="1"/>
  <c r="C1358" i="1" s="1"/>
  <c r="C2050" i="1"/>
  <c r="C2049" i="1" s="1"/>
  <c r="C2048" i="1" s="1"/>
  <c r="C2047" i="1" s="1"/>
  <c r="C2172" i="1"/>
  <c r="C921" i="1"/>
  <c r="C208" i="1"/>
  <c r="D208" i="1"/>
  <c r="D282" i="1"/>
  <c r="C942" i="1"/>
  <c r="C1196" i="1"/>
  <c r="C1996" i="1"/>
  <c r="C1995" i="1" s="1"/>
  <c r="C1994" i="1" s="1"/>
  <c r="C1993" i="1" s="1"/>
  <c r="C2121" i="1"/>
  <c r="C2113" i="1" s="1"/>
  <c r="C2112" i="1" s="1"/>
  <c r="D2378" i="1"/>
  <c r="D2377" i="1" s="1"/>
  <c r="D2376" i="1" s="1"/>
  <c r="D1734" i="1"/>
  <c r="D1730" i="1" s="1"/>
  <c r="D1881" i="1"/>
  <c r="D1880" i="1" s="1"/>
  <c r="D1879" i="1" s="1"/>
  <c r="D1878" i="1" s="1"/>
  <c r="D1685" i="1"/>
  <c r="D1861" i="1"/>
  <c r="C370" i="1"/>
  <c r="C611" i="1"/>
  <c r="D1045" i="1"/>
  <c r="C1170" i="1"/>
  <c r="D2050" i="1"/>
  <c r="D2049" i="1" s="1"/>
  <c r="D2048" i="1" s="1"/>
  <c r="D2047" i="1" s="1"/>
  <c r="C2337" i="1"/>
  <c r="C2336" i="1" s="1"/>
  <c r="C2335" i="1" s="1"/>
  <c r="C2334" i="1" s="1"/>
  <c r="D1360" i="1"/>
  <c r="C1943" i="1"/>
  <c r="C1937" i="1" s="1"/>
  <c r="C1936" i="1" s="1"/>
  <c r="C1935" i="1" s="1"/>
  <c r="C2023" i="1"/>
  <c r="C2022" i="1" s="1"/>
  <c r="C2021" i="1" s="1"/>
  <c r="C2020" i="1" s="1"/>
  <c r="C2306" i="1"/>
  <c r="C2305" i="1" s="1"/>
  <c r="C2304" i="1" s="1"/>
  <c r="C2303" i="1" s="1"/>
  <c r="C261" i="1"/>
  <c r="C654" i="1"/>
  <c r="C1123" i="1"/>
  <c r="D1421" i="1"/>
  <c r="D2393" i="1"/>
  <c r="C214" i="1"/>
  <c r="D243" i="1"/>
  <c r="D330" i="1"/>
  <c r="D329" i="1" s="1"/>
  <c r="D1233" i="1"/>
  <c r="D2337" i="1"/>
  <c r="D2336" i="1" s="1"/>
  <c r="D2335" i="1" s="1"/>
  <c r="D2334" i="1" s="1"/>
  <c r="D200" i="1"/>
  <c r="C500" i="1"/>
  <c r="C1074" i="1"/>
  <c r="D546" i="1"/>
  <c r="C308" i="1"/>
  <c r="C1017" i="1"/>
  <c r="D1400" i="1"/>
  <c r="D1399" i="1" s="1"/>
  <c r="C1861" i="1"/>
  <c r="C1881" i="1"/>
  <c r="C1880" i="1" s="1"/>
  <c r="C1879" i="1" s="1"/>
  <c r="C1878" i="1" s="1"/>
  <c r="D297" i="1"/>
  <c r="C854" i="1"/>
  <c r="C1527" i="1"/>
  <c r="C1526" i="1" s="1"/>
  <c r="C1525" i="1" s="1"/>
  <c r="D796" i="1"/>
  <c r="D795" i="1" s="1"/>
  <c r="C238" i="1"/>
  <c r="C236" i="1" s="1"/>
  <c r="C231" i="1" s="1"/>
  <c r="D435" i="1"/>
  <c r="C574" i="1"/>
  <c r="D1040" i="1"/>
  <c r="D1089" i="1"/>
  <c r="D1123" i="1"/>
  <c r="D1427" i="1"/>
  <c r="C275" i="1"/>
  <c r="C738" i="1"/>
  <c r="C1045" i="1"/>
  <c r="D1074" i="1"/>
  <c r="D473" i="1"/>
  <c r="D967" i="1"/>
  <c r="D2091" i="1"/>
  <c r="D2090" i="1" s="1"/>
  <c r="D2089" i="1" s="1"/>
  <c r="D2088" i="1" s="1"/>
  <c r="D2388" i="1"/>
  <c r="C2074" i="1"/>
  <c r="D2408" i="1"/>
  <c r="D2401" i="1" s="1"/>
  <c r="D2400" i="1" s="1"/>
  <c r="D2399" i="1" s="1"/>
  <c r="C2082" i="1"/>
  <c r="C2081" i="1" s="1"/>
  <c r="C2080" i="1" s="1"/>
  <c r="C2079" i="1" s="1"/>
  <c r="D2365" i="1"/>
  <c r="C1903" i="1"/>
  <c r="C1902" i="1" s="1"/>
  <c r="C1901" i="1" s="1"/>
  <c r="C1900" i="1" s="1"/>
  <c r="C2245" i="1"/>
  <c r="C2244" i="1" s="1"/>
  <c r="C2243" i="1" s="1"/>
  <c r="C2242" i="1" s="1"/>
  <c r="C392" i="1"/>
  <c r="D483" i="1"/>
  <c r="D482" i="1" s="1"/>
  <c r="D584" i="1"/>
  <c r="C412" i="1"/>
  <c r="C569" i="1"/>
  <c r="C596" i="1"/>
  <c r="C595" i="1" s="1"/>
  <c r="C594" i="1" s="1"/>
  <c r="C121" i="1"/>
  <c r="C297" i="1"/>
  <c r="C817" i="1"/>
  <c r="C869" i="1"/>
  <c r="C141" i="1"/>
  <c r="C190" i="1"/>
  <c r="D190" i="1"/>
  <c r="C901" i="1"/>
  <c r="C894" i="1" s="1"/>
  <c r="D172" i="1"/>
  <c r="D179" i="1"/>
  <c r="C243" i="1"/>
  <c r="D275" i="1"/>
  <c r="C546" i="1"/>
  <c r="C879" i="1"/>
  <c r="C1308" i="1"/>
  <c r="D1393" i="1"/>
  <c r="D1392" i="1" s="1"/>
  <c r="D1467" i="1"/>
  <c r="D1492" i="1"/>
  <c r="D1491" i="1" s="1"/>
  <c r="D1490" i="1" s="1"/>
  <c r="C1578" i="1"/>
  <c r="C1577" i="1" s="1"/>
  <c r="D1308" i="1"/>
  <c r="D1346" i="1"/>
  <c r="D1345" i="1" s="1"/>
  <c r="D1344" i="1" s="1"/>
  <c r="D1343" i="1" s="1"/>
  <c r="D1578" i="1"/>
  <c r="D1577" i="1" s="1"/>
  <c r="D1022" i="1"/>
  <c r="C1467" i="1"/>
  <c r="C1543" i="1"/>
  <c r="C1542" i="1" s="1"/>
  <c r="C954" i="1"/>
  <c r="D993" i="1"/>
  <c r="C1081" i="1"/>
  <c r="D1157" i="1"/>
  <c r="D1262" i="1"/>
  <c r="D1261" i="1" s="1"/>
  <c r="D1260" i="1" s="1"/>
  <c r="D1259" i="1" s="1"/>
  <c r="D1870" i="1"/>
  <c r="C1913" i="1"/>
  <c r="C1912" i="1" s="1"/>
  <c r="C1911" i="1" s="1"/>
  <c r="C2105" i="1"/>
  <c r="D2082" i="1"/>
  <c r="D2081" i="1" s="1"/>
  <c r="D2080" i="1" s="1"/>
  <c r="D2079" i="1" s="1"/>
  <c r="C1685" i="1"/>
  <c r="D1903" i="1"/>
  <c r="D1902" i="1" s="1"/>
  <c r="D1901" i="1" s="1"/>
  <c r="D1900" i="1" s="1"/>
  <c r="D1767" i="1"/>
  <c r="D1766" i="1" s="1"/>
  <c r="D1765" i="1" s="1"/>
  <c r="D1764" i="1" s="1"/>
  <c r="C2067" i="1"/>
  <c r="D2105" i="1"/>
  <c r="D2104" i="1" s="1"/>
  <c r="D2103" i="1" s="1"/>
  <c r="D2102" i="1" s="1"/>
  <c r="C2146" i="1"/>
  <c r="C2140" i="1" s="1"/>
  <c r="C2139" i="1" s="1"/>
  <c r="C2133" i="1" s="1"/>
  <c r="D2172" i="1"/>
  <c r="C2254" i="1"/>
  <c r="C2253" i="1" s="1"/>
  <c r="C2252" i="1" s="1"/>
  <c r="C2251" i="1" s="1"/>
  <c r="D2254" i="1"/>
  <c r="D2253" i="1" s="1"/>
  <c r="D2252" i="1" s="1"/>
  <c r="D2251" i="1" s="1"/>
  <c r="C2393" i="1"/>
  <c r="C2161" i="1"/>
  <c r="D2121" i="1"/>
  <c r="D2113" i="1" s="1"/>
  <c r="D2112" i="1" s="1"/>
  <c r="D2146" i="1"/>
  <c r="C2183" i="1"/>
  <c r="C2182" i="1" s="1"/>
  <c r="C2181" i="1" s="1"/>
  <c r="C2180" i="1" s="1"/>
  <c r="C2195" i="1"/>
  <c r="C2191" i="1" s="1"/>
  <c r="C2190" i="1" s="1"/>
  <c r="C2189" i="1" s="1"/>
  <c r="C2408" i="1"/>
  <c r="C2401" i="1" s="1"/>
  <c r="C2400" i="1" s="1"/>
  <c r="C2399" i="1" s="1"/>
  <c r="C2091" i="1"/>
  <c r="C2090" i="1" s="1"/>
  <c r="C2089" i="1" s="1"/>
  <c r="C2088" i="1" s="1"/>
  <c r="D2183" i="1"/>
  <c r="D2182" i="1" s="1"/>
  <c r="D2181" i="1" s="1"/>
  <c r="D2180" i="1" s="1"/>
  <c r="D2195" i="1"/>
  <c r="D2191" i="1" s="1"/>
  <c r="D2190" i="1" s="1"/>
  <c r="D2189" i="1" s="1"/>
  <c r="D2306" i="1"/>
  <c r="D2305" i="1" s="1"/>
  <c r="D2304" i="1" s="1"/>
  <c r="D2303" i="1" s="1"/>
  <c r="C169" i="1"/>
  <c r="C483" i="1"/>
  <c r="C482" i="1" s="1"/>
  <c r="C962" i="1"/>
  <c r="D44" i="1"/>
  <c r="D43" i="1" s="1"/>
  <c r="D141" i="1"/>
  <c r="C330" i="1"/>
  <c r="C329" i="1" s="1"/>
  <c r="D384" i="1"/>
  <c r="D412" i="1"/>
  <c r="C435" i="1"/>
  <c r="D738" i="1"/>
  <c r="C747" i="1"/>
  <c r="C782" i="1"/>
  <c r="D901" i="1"/>
  <c r="D894" i="1" s="1"/>
  <c r="C929" i="1"/>
  <c r="D1129" i="1"/>
  <c r="D261" i="1"/>
  <c r="D260" i="1" s="1"/>
  <c r="D259" i="1" s="1"/>
  <c r="D308" i="1"/>
  <c r="D392" i="1"/>
  <c r="D574" i="1"/>
  <c r="D596" i="1"/>
  <c r="D595" i="1" s="1"/>
  <c r="C1040" i="1"/>
  <c r="C1089" i="1"/>
  <c r="D238" i="1"/>
  <c r="C448" i="1"/>
  <c r="C447" i="1" s="1"/>
  <c r="C446" i="1" s="1"/>
  <c r="D1061" i="1"/>
  <c r="C150" i="1"/>
  <c r="C384" i="1"/>
  <c r="D448" i="1"/>
  <c r="D447" i="1" s="1"/>
  <c r="D446" i="1" s="1"/>
  <c r="D714" i="1"/>
  <c r="D712" i="1" s="1"/>
  <c r="C796" i="1"/>
  <c r="C795" i="1" s="1"/>
  <c r="D869" i="1"/>
  <c r="D921" i="1"/>
  <c r="C967" i="1"/>
  <c r="C988" i="1"/>
  <c r="C1022" i="1"/>
  <c r="D1116" i="1"/>
  <c r="D1201" i="1"/>
  <c r="D1286" i="1"/>
  <c r="D1291" i="1"/>
  <c r="C1372" i="1"/>
  <c r="C1333" i="1"/>
  <c r="C1326" i="1" s="1"/>
  <c r="C1325" i="1" s="1"/>
  <c r="C1324" i="1" s="1"/>
  <c r="C1474" i="1"/>
  <c r="C1473" i="1" s="1"/>
  <c r="C1472" i="1" s="1"/>
  <c r="D1589" i="1"/>
  <c r="D1273" i="1"/>
  <c r="D1414" i="1"/>
  <c r="C1455" i="1"/>
  <c r="C1613" i="1"/>
  <c r="C1612" i="1" s="1"/>
  <c r="C1611" i="1" s="1"/>
  <c r="C1610" i="1" s="1"/>
  <c r="C1709" i="1"/>
  <c r="C1705" i="1" s="1"/>
  <c r="C1704" i="1" s="1"/>
  <c r="C1767" i="1"/>
  <c r="C1766" i="1" s="1"/>
  <c r="C1765" i="1" s="1"/>
  <c r="C1764" i="1" s="1"/>
  <c r="C1951" i="1"/>
  <c r="C1950" i="1" s="1"/>
  <c r="C1949" i="1" s="1"/>
  <c r="C1870" i="1"/>
  <c r="D2023" i="1"/>
  <c r="D2022" i="1" s="1"/>
  <c r="D2021" i="1" s="1"/>
  <c r="D2020" i="1" s="1"/>
  <c r="D1996" i="1"/>
  <c r="D1995" i="1" s="1"/>
  <c r="D1994" i="1" s="1"/>
  <c r="D1993" i="1" s="1"/>
  <c r="D2245" i="1"/>
  <c r="D2244" i="1" s="1"/>
  <c r="D2243" i="1" s="1"/>
  <c r="D2242" i="1" s="1"/>
  <c r="D2211" i="1"/>
  <c r="D2210" i="1" s="1"/>
  <c r="D2209" i="1" s="1"/>
  <c r="D2208" i="1" s="1"/>
  <c r="C2211" i="1"/>
  <c r="C2210" i="1" s="1"/>
  <c r="C2315" i="1"/>
  <c r="C2314" i="1" s="1"/>
  <c r="C2313" i="1" s="1"/>
  <c r="C2312" i="1" s="1"/>
  <c r="C2357" i="1"/>
  <c r="C2345" i="1" s="1"/>
  <c r="C2344" i="1" s="1"/>
  <c r="C2343" i="1" s="1"/>
  <c r="D112" i="1"/>
  <c r="D150" i="1"/>
  <c r="C196" i="1"/>
  <c r="C62" i="1"/>
  <c r="C61" i="1" s="1"/>
  <c r="C60" i="1" s="1"/>
  <c r="D94" i="1"/>
  <c r="C97" i="1"/>
  <c r="C204" i="1"/>
  <c r="D109" i="1"/>
  <c r="D108" i="1" s="1"/>
  <c r="C286" i="1"/>
  <c r="C282" i="1" s="1"/>
  <c r="C179" i="1"/>
  <c r="D347" i="1"/>
  <c r="D556" i="1"/>
  <c r="C172" i="1"/>
  <c r="C377" i="1"/>
  <c r="C407" i="1"/>
  <c r="D121" i="1"/>
  <c r="D214" i="1"/>
  <c r="D249" i="1"/>
  <c r="D248" i="1" s="1"/>
  <c r="C337" i="1"/>
  <c r="D337" i="1"/>
  <c r="D509" i="1"/>
  <c r="C12" i="1"/>
  <c r="D12" i="1"/>
  <c r="D11" i="1" s="1"/>
  <c r="D10" i="1" s="1"/>
  <c r="C347" i="1"/>
  <c r="D407" i="1"/>
  <c r="C633" i="1"/>
  <c r="C632" i="1" s="1"/>
  <c r="C1321" i="1"/>
  <c r="C1320" i="1" s="1"/>
  <c r="D500" i="1"/>
  <c r="C624" i="1"/>
  <c r="C702" i="1"/>
  <c r="D942" i="1"/>
  <c r="D954" i="1"/>
  <c r="D950" i="1" s="1"/>
  <c r="C584" i="1"/>
  <c r="D624" i="1"/>
  <c r="C714" i="1"/>
  <c r="D782" i="1"/>
  <c r="D817" i="1"/>
  <c r="D929" i="1"/>
  <c r="C993" i="1"/>
  <c r="D1101" i="1"/>
  <c r="D1222" i="1"/>
  <c r="C663" i="1"/>
  <c r="D702" i="1"/>
  <c r="D879" i="1"/>
  <c r="D1008" i="1"/>
  <c r="D1007" i="1" s="1"/>
  <c r="D1006" i="1" s="1"/>
  <c r="C1157" i="1"/>
  <c r="D1208" i="1"/>
  <c r="D569" i="1"/>
  <c r="D973" i="1"/>
  <c r="C1185" i="1"/>
  <c r="C1184" i="1" s="1"/>
  <c r="C1035" i="1"/>
  <c r="C1116" i="1"/>
  <c r="C1233" i="1"/>
  <c r="D1333" i="1"/>
  <c r="D1326" i="1" s="1"/>
  <c r="D1325" i="1" s="1"/>
  <c r="D1324" i="1" s="1"/>
  <c r="C1414" i="1"/>
  <c r="C1413" i="1" s="1"/>
  <c r="C1412" i="1" s="1"/>
  <c r="D1565" i="1"/>
  <c r="D988" i="1"/>
  <c r="C1061" i="1"/>
  <c r="D1081" i="1"/>
  <c r="C1111" i="1"/>
  <c r="D1170" i="1"/>
  <c r="D1176" i="1"/>
  <c r="D1184" i="1"/>
  <c r="C1201" i="1"/>
  <c r="C1208" i="1"/>
  <c r="C1241" i="1"/>
  <c r="D1241" i="1"/>
  <c r="C1601" i="1"/>
  <c r="C1597" i="1" s="1"/>
  <c r="C1596" i="1" s="1"/>
  <c r="D1111" i="1"/>
  <c r="C1273" i="1"/>
  <c r="C1272" i="1" s="1"/>
  <c r="C1271" i="1" s="1"/>
  <c r="D1543" i="1"/>
  <c r="D1542" i="1" s="1"/>
  <c r="C1008" i="1"/>
  <c r="C1007" i="1" s="1"/>
  <c r="C1006" i="1" s="1"/>
  <c r="D1196" i="1"/>
  <c r="D1386" i="1"/>
  <c r="C1589" i="1"/>
  <c r="D1643" i="1"/>
  <c r="D1693" i="1"/>
  <c r="D1372" i="1"/>
  <c r="C1386" i="1"/>
  <c r="C1565" i="1"/>
  <c r="D1507" i="1"/>
  <c r="D1503" i="1" s="1"/>
  <c r="D1502" i="1" s="1"/>
  <c r="C1734" i="1"/>
  <c r="C1730" i="1" s="1"/>
  <c r="C1796" i="1"/>
  <c r="C1795" i="1" s="1"/>
  <c r="C1794" i="1" s="1"/>
  <c r="C1793" i="1" s="1"/>
  <c r="C1492" i="1"/>
  <c r="C1491" i="1" s="1"/>
  <c r="C1490" i="1" s="1"/>
  <c r="C1693" i="1"/>
  <c r="D1816" i="1"/>
  <c r="D1815" i="1" s="1"/>
  <c r="D1814" i="1" s="1"/>
  <c r="D1813" i="1" s="1"/>
  <c r="C1779" i="1"/>
  <c r="D1779" i="1"/>
  <c r="D1788" i="1"/>
  <c r="D1828" i="1"/>
  <c r="D1824" i="1" s="1"/>
  <c r="D1823" i="1" s="1"/>
  <c r="D1822" i="1" s="1"/>
  <c r="C1843" i="1"/>
  <c r="C1842" i="1" s="1"/>
  <c r="C1841" i="1" s="1"/>
  <c r="C1840" i="1" s="1"/>
  <c r="D1634" i="1"/>
  <c r="D1913" i="1"/>
  <c r="D1912" i="1" s="1"/>
  <c r="D1911" i="1" s="1"/>
  <c r="D1943" i="1"/>
  <c r="D1937" i="1" s="1"/>
  <c r="D1936" i="1" s="1"/>
  <c r="D1935" i="1" s="1"/>
  <c r="C2004" i="1"/>
  <c r="C2003" i="1" s="1"/>
  <c r="C2002" i="1" s="1"/>
  <c r="C1975" i="1"/>
  <c r="C1974" i="1" s="1"/>
  <c r="C1973" i="1" s="1"/>
  <c r="D2067" i="1"/>
  <c r="C2223" i="1"/>
  <c r="C2219" i="1" s="1"/>
  <c r="C2218" i="1" s="1"/>
  <c r="C2217" i="1" s="1"/>
  <c r="D2223" i="1"/>
  <c r="D2219" i="1" s="1"/>
  <c r="D2218" i="1" s="1"/>
  <c r="D2217" i="1" s="1"/>
  <c r="D2315" i="1"/>
  <c r="D2314" i="1" s="1"/>
  <c r="D2313" i="1" s="1"/>
  <c r="D2312" i="1" s="1"/>
  <c r="D2357" i="1"/>
  <c r="D2345" i="1" s="1"/>
  <c r="D2344" i="1" s="1"/>
  <c r="D2343" i="1" s="1"/>
  <c r="C2388" i="1"/>
  <c r="C44" i="1"/>
  <c r="C43" i="1" s="1"/>
  <c r="C249" i="1"/>
  <c r="C248" i="1" s="1"/>
  <c r="C469" i="1"/>
  <c r="C33" i="1"/>
  <c r="C32" i="1" s="1"/>
  <c r="D654" i="1"/>
  <c r="D663" i="1"/>
  <c r="D731" i="1"/>
  <c r="D825" i="1"/>
  <c r="C22" i="1"/>
  <c r="D34" i="1"/>
  <c r="D33" i="1" s="1"/>
  <c r="D32" i="1" s="1"/>
  <c r="C638" i="1"/>
  <c r="C637" i="1" s="1"/>
  <c r="D638" i="1"/>
  <c r="C509" i="1"/>
  <c r="D747" i="1"/>
  <c r="C825" i="1"/>
  <c r="D1054" i="1"/>
  <c r="C1176" i="1"/>
  <c r="C1129" i="1"/>
  <c r="C1286" i="1"/>
  <c r="C1262" i="1"/>
  <c r="C1261" i="1" s="1"/>
  <c r="C1260" i="1" s="1"/>
  <c r="C1259" i="1" s="1"/>
  <c r="D1281" i="1"/>
  <c r="C1291" i="1"/>
  <c r="C1346" i="1"/>
  <c r="C1345" i="1" s="1"/>
  <c r="C1344" i="1" s="1"/>
  <c r="C1343" i="1" s="1"/>
  <c r="C1360" i="1"/>
  <c r="C1427" i="1"/>
  <c r="D1455" i="1"/>
  <c r="C1445" i="1"/>
  <c r="C1421" i="1"/>
  <c r="D1359" i="1"/>
  <c r="D1358" i="1" s="1"/>
  <c r="C1634" i="1"/>
  <c r="C1643" i="1"/>
  <c r="D1527" i="1"/>
  <c r="C1507" i="1"/>
  <c r="C1503" i="1" s="1"/>
  <c r="C1502" i="1" s="1"/>
  <c r="C1682" i="1"/>
  <c r="D1718" i="1"/>
  <c r="D1717" i="1" s="1"/>
  <c r="D1716" i="1" s="1"/>
  <c r="D1474" i="1"/>
  <c r="D1473" i="1" s="1"/>
  <c r="D1472" i="1" s="1"/>
  <c r="D1535" i="1"/>
  <c r="D1555" i="1"/>
  <c r="D1597" i="1"/>
  <c r="D1596" i="1" s="1"/>
  <c r="C1606" i="1"/>
  <c r="D1613" i="1"/>
  <c r="D1612" i="1" s="1"/>
  <c r="D1611" i="1" s="1"/>
  <c r="D1610" i="1" s="1"/>
  <c r="C1554" i="1"/>
  <c r="C1627" i="1"/>
  <c r="C1760" i="1"/>
  <c r="C1755" i="1" s="1"/>
  <c r="C1805" i="1"/>
  <c r="C1804" i="1" s="1"/>
  <c r="C1803" i="1" s="1"/>
  <c r="C1802" i="1" s="1"/>
  <c r="D1804" i="1"/>
  <c r="D1803" i="1" s="1"/>
  <c r="D1802" i="1" s="1"/>
  <c r="C1816" i="1"/>
  <c r="C1828" i="1"/>
  <c r="C1824" i="1" s="1"/>
  <c r="C1823" i="1" s="1"/>
  <c r="C1822" i="1" s="1"/>
  <c r="C1890" i="1"/>
  <c r="C1889" i="1" s="1"/>
  <c r="C1888" i="1" s="1"/>
  <c r="C1887" i="1" s="1"/>
  <c r="D1897" i="1"/>
  <c r="D1951" i="1"/>
  <c r="D1950" i="1" s="1"/>
  <c r="D1949" i="1" s="1"/>
  <c r="D1975" i="1"/>
  <c r="D1974" i="1" s="1"/>
  <c r="D1973" i="1" s="1"/>
  <c r="D2031" i="1"/>
  <c r="D2030" i="1" s="1"/>
  <c r="D2004" i="1"/>
  <c r="D2003" i="1" s="1"/>
  <c r="D2002" i="1" s="1"/>
  <c r="C2031" i="1"/>
  <c r="C2030" i="1" s="1"/>
  <c r="D2155" i="1"/>
  <c r="D2158" i="1"/>
  <c r="D2161" i="1"/>
  <c r="D2288" i="1"/>
  <c r="D2287" i="1" s="1"/>
  <c r="D2286" i="1" s="1"/>
  <c r="C2288" i="1"/>
  <c r="C2287" i="1" s="1"/>
  <c r="C2286" i="1" s="1"/>
  <c r="C2378" i="1"/>
  <c r="C2377" i="1" s="1"/>
  <c r="C2376" i="1" s="1"/>
  <c r="D2370" i="1"/>
  <c r="E1057" i="1" l="1"/>
  <c r="D82" i="1"/>
  <c r="D81" i="1" s="1"/>
  <c r="E1150" i="1"/>
  <c r="C1910" i="1"/>
  <c r="E914" i="1"/>
  <c r="D274" i="1"/>
  <c r="E497" i="1"/>
  <c r="C1553" i="1"/>
  <c r="D1576" i="1"/>
  <c r="C1576" i="1"/>
  <c r="C1754" i="1"/>
  <c r="C1753" i="1" s="1"/>
  <c r="C1175" i="1"/>
  <c r="D637" i="1"/>
  <c r="D631" i="1" s="1"/>
  <c r="D1175" i="1"/>
  <c r="D1754" i="1"/>
  <c r="D1753" i="1" s="1"/>
  <c r="C893" i="1"/>
  <c r="C892" i="1" s="1"/>
  <c r="C891" i="1" s="1"/>
  <c r="C713" i="1"/>
  <c r="C712" i="1"/>
  <c r="C711" i="1" s="1"/>
  <c r="C1319" i="1"/>
  <c r="D1889" i="1"/>
  <c r="D1888" i="1" s="1"/>
  <c r="D1887" i="1" s="1"/>
  <c r="C468" i="1"/>
  <c r="C1729" i="1"/>
  <c r="C1728" i="1" s="1"/>
  <c r="C274" i="1"/>
  <c r="D107" i="1"/>
  <c r="D893" i="1"/>
  <c r="D892" i="1" s="1"/>
  <c r="D891" i="1" s="1"/>
  <c r="D1729" i="1"/>
  <c r="D1728" i="1" s="1"/>
  <c r="C1207" i="1"/>
  <c r="C1206" i="1" s="1"/>
  <c r="D987" i="1"/>
  <c r="D986" i="1" s="1"/>
  <c r="D1851" i="1"/>
  <c r="D1850" i="1" s="1"/>
  <c r="D1849" i="1" s="1"/>
  <c r="C610" i="1"/>
  <c r="C609" i="1" s="1"/>
  <c r="C2364" i="1"/>
  <c r="C2363" i="1" s="1"/>
  <c r="C2362" i="1" s="1"/>
  <c r="C1153" i="1"/>
  <c r="C1152" i="1" s="1"/>
  <c r="D469" i="1"/>
  <c r="C568" i="1"/>
  <c r="C567" i="1" s="1"/>
  <c r="D120" i="1"/>
  <c r="D2058" i="1"/>
  <c r="D2057" i="1" s="1"/>
  <c r="D2056" i="1" s="1"/>
  <c r="C2111" i="1"/>
  <c r="C207" i="1"/>
  <c r="D1016" i="1"/>
  <c r="D1015" i="1" s="1"/>
  <c r="D1272" i="1"/>
  <c r="D1271" i="1" s="1"/>
  <c r="D1060" i="1"/>
  <c r="D2387" i="1"/>
  <c r="D2386" i="1" s="1"/>
  <c r="D2385" i="1" s="1"/>
  <c r="D421" i="1"/>
  <c r="D420" i="1" s="1"/>
  <c r="D1122" i="1"/>
  <c r="D1121" i="1" s="1"/>
  <c r="C200" i="1"/>
  <c r="D1420" i="1"/>
  <c r="D1419" i="1" s="1"/>
  <c r="C1195" i="1"/>
  <c r="C1194" i="1" s="1"/>
  <c r="D336" i="1"/>
  <c r="D328" i="1" s="1"/>
  <c r="C1080" i="1"/>
  <c r="C1079" i="1" s="1"/>
  <c r="C1775" i="1"/>
  <c r="C1774" i="1" s="1"/>
  <c r="C1773" i="1" s="1"/>
  <c r="C120" i="1"/>
  <c r="D140" i="1"/>
  <c r="C1122" i="1"/>
  <c r="C1121" i="1" s="1"/>
  <c r="C1368" i="1"/>
  <c r="C1367" i="1" s="1"/>
  <c r="C1703" i="1"/>
  <c r="D864" i="1"/>
  <c r="D863" i="1" s="1"/>
  <c r="D737" i="1"/>
  <c r="D736" i="1" s="1"/>
  <c r="C864" i="1"/>
  <c r="C863" i="1" s="1"/>
  <c r="C2029" i="1"/>
  <c r="C1391" i="1"/>
  <c r="C369" i="1"/>
  <c r="D610" i="1"/>
  <c r="D609" i="1" s="1"/>
  <c r="C1016" i="1"/>
  <c r="C1015" i="1" s="1"/>
  <c r="C987" i="1"/>
  <c r="C986" i="1" s="1"/>
  <c r="C11" i="1"/>
  <c r="C2104" i="1"/>
  <c r="C2103" i="1" s="1"/>
  <c r="C2102" i="1" s="1"/>
  <c r="C917" i="1"/>
  <c r="C961" i="1"/>
  <c r="D1368" i="1"/>
  <c r="D1367" i="1" s="1"/>
  <c r="D1153" i="1"/>
  <c r="D1152" i="1" s="1"/>
  <c r="D568" i="1"/>
  <c r="D567" i="1" s="1"/>
  <c r="D2029" i="1"/>
  <c r="C631" i="1"/>
  <c r="C2058" i="1"/>
  <c r="C2057" i="1" s="1"/>
  <c r="C2056" i="1" s="1"/>
  <c r="C737" i="1"/>
  <c r="C736" i="1" s="1"/>
  <c r="C2154" i="1"/>
  <c r="C2153" i="1" s="1"/>
  <c r="C2152" i="1" s="1"/>
  <c r="C336" i="1"/>
  <c r="C328" i="1" s="1"/>
  <c r="C1851" i="1"/>
  <c r="C1850" i="1" s="1"/>
  <c r="C1849" i="1" s="1"/>
  <c r="C1451" i="1"/>
  <c r="C1450" i="1" s="1"/>
  <c r="C1449" i="1" s="1"/>
  <c r="C296" i="1"/>
  <c r="C295" i="1" s="1"/>
  <c r="C653" i="1"/>
  <c r="C652" i="1" s="1"/>
  <c r="C230" i="1"/>
  <c r="C229" i="1" s="1"/>
  <c r="C2209" i="1"/>
  <c r="C421" i="1"/>
  <c r="C420" i="1" s="1"/>
  <c r="D816" i="1"/>
  <c r="D815" i="1" s="1"/>
  <c r="C383" i="1"/>
  <c r="C140" i="1"/>
  <c r="C2387" i="1"/>
  <c r="C2386" i="1" s="1"/>
  <c r="C2385" i="1" s="1"/>
  <c r="D383" i="1"/>
  <c r="D368" i="1" s="1"/>
  <c r="C260" i="1"/>
  <c r="C259" i="1" s="1"/>
  <c r="D2140" i="1"/>
  <c r="D2139" i="1" s="1"/>
  <c r="D2133" i="1" s="1"/>
  <c r="D207" i="1"/>
  <c r="D199" i="1" s="1"/>
  <c r="D1413" i="1"/>
  <c r="D296" i="1"/>
  <c r="D295" i="1" s="1"/>
  <c r="D2111" i="1"/>
  <c r="D1232" i="1"/>
  <c r="D1231" i="1" s="1"/>
  <c r="D1230" i="1" s="1"/>
  <c r="C1060" i="1"/>
  <c r="C1059" i="1" s="1"/>
  <c r="D1703" i="1"/>
  <c r="D966" i="1"/>
  <c r="D965" i="1" s="1"/>
  <c r="C82" i="1"/>
  <c r="C81" i="1" s="1"/>
  <c r="D730" i="1"/>
  <c r="D725" i="1" s="1"/>
  <c r="C1110" i="1"/>
  <c r="C1109" i="1" s="1"/>
  <c r="D236" i="1"/>
  <c r="D231" i="1" s="1"/>
  <c r="D230" i="1" s="1"/>
  <c r="D229" i="1" s="1"/>
  <c r="C950" i="1"/>
  <c r="D1633" i="1"/>
  <c r="D1632" i="1" s="1"/>
  <c r="D1631" i="1" s="1"/>
  <c r="D917" i="1"/>
  <c r="D916" i="1" s="1"/>
  <c r="D713" i="1"/>
  <c r="D1110" i="1"/>
  <c r="D1109" i="1" s="1"/>
  <c r="C966" i="1"/>
  <c r="C965" i="1" s="1"/>
  <c r="D1080" i="1"/>
  <c r="D1079" i="1" s="1"/>
  <c r="D1391" i="1"/>
  <c r="C1039" i="1"/>
  <c r="C1038" i="1" s="1"/>
  <c r="D1195" i="1"/>
  <c r="D1194" i="1" s="1"/>
  <c r="C499" i="1"/>
  <c r="C498" i="1" s="1"/>
  <c r="C816" i="1"/>
  <c r="C815" i="1" s="1"/>
  <c r="C1420" i="1"/>
  <c r="C1419" i="1" s="1"/>
  <c r="C1411" i="1" s="1"/>
  <c r="D1285" i="1"/>
  <c r="D1284" i="1" s="1"/>
  <c r="D2154" i="1"/>
  <c r="D2153" i="1" s="1"/>
  <c r="D2152" i="1" s="1"/>
  <c r="C1232" i="1"/>
  <c r="C1231" i="1" s="1"/>
  <c r="C1230" i="1" s="1"/>
  <c r="D1207" i="1"/>
  <c r="D1206" i="1" s="1"/>
  <c r="C1285" i="1"/>
  <c r="C1284" i="1" s="1"/>
  <c r="D1775" i="1"/>
  <c r="D1774" i="1" s="1"/>
  <c r="D1773" i="1" s="1"/>
  <c r="D499" i="1"/>
  <c r="D498" i="1" s="1"/>
  <c r="D653" i="1"/>
  <c r="D652" i="1" s="1"/>
  <c r="C1815" i="1"/>
  <c r="C1814" i="1" s="1"/>
  <c r="C1813" i="1" s="1"/>
  <c r="D1451" i="1"/>
  <c r="D1450" i="1" s="1"/>
  <c r="D1449" i="1" s="1"/>
  <c r="D594" i="1"/>
  <c r="C1626" i="1"/>
  <c r="C1633" i="1"/>
  <c r="C1632" i="1" s="1"/>
  <c r="C1631" i="1" s="1"/>
  <c r="D1554" i="1"/>
  <c r="D1553" i="1" s="1"/>
  <c r="D1526" i="1"/>
  <c r="D1525" i="1" s="1"/>
  <c r="D2364" i="1"/>
  <c r="D2363" i="1" s="1"/>
  <c r="D2362" i="1" s="1"/>
  <c r="C1605" i="1"/>
  <c r="C1604" i="1" s="1"/>
  <c r="D1039" i="1"/>
  <c r="D1038" i="1" s="1"/>
  <c r="D1059" i="1" l="1"/>
  <c r="D1058" i="1" s="1"/>
  <c r="E8" i="1"/>
  <c r="C1151" i="1"/>
  <c r="D1366" i="1"/>
  <c r="D1005" i="1"/>
  <c r="D1151" i="1"/>
  <c r="C1270" i="1"/>
  <c r="C1005" i="1"/>
  <c r="D497" i="1"/>
  <c r="C497" i="1"/>
  <c r="D1193" i="1"/>
  <c r="C1366" i="1"/>
  <c r="C2208" i="1"/>
  <c r="D735" i="1"/>
  <c r="C1193" i="1"/>
  <c r="C1058" i="1"/>
  <c r="C735" i="1"/>
  <c r="D1270" i="1"/>
  <c r="D119" i="1"/>
  <c r="D9" i="1" s="1"/>
  <c r="C916" i="1"/>
  <c r="C368" i="1"/>
  <c r="C228" i="1" s="1"/>
  <c r="C119" i="1"/>
  <c r="C10" i="1"/>
  <c r="D1412" i="1"/>
  <c r="D1411" i="1" s="1"/>
  <c r="C199" i="1"/>
  <c r="D468" i="1"/>
  <c r="D651" i="1"/>
  <c r="C862" i="1"/>
  <c r="C1357" i="1"/>
  <c r="C1342" i="1" s="1"/>
  <c r="D862" i="1"/>
  <c r="D1357" i="1"/>
  <c r="D1342" i="1" s="1"/>
  <c r="D2028" i="1"/>
  <c r="D1752" i="1"/>
  <c r="C2028" i="1"/>
  <c r="D2110" i="1"/>
  <c r="C1489" i="1"/>
  <c r="C651" i="1"/>
  <c r="C650" i="1" s="1"/>
  <c r="D1489" i="1"/>
  <c r="D1524" i="1"/>
  <c r="C1752" i="1"/>
  <c r="C2110" i="1"/>
  <c r="C1524" i="1"/>
  <c r="C1625" i="1"/>
  <c r="E7" i="1" l="1"/>
  <c r="C1150" i="1"/>
  <c r="C9" i="1"/>
  <c r="C1886" i="1"/>
  <c r="D1365" i="1"/>
  <c r="C1948" i="1"/>
  <c r="C2398" i="1"/>
  <c r="D1848" i="1"/>
  <c r="C1609" i="1"/>
  <c r="D1630" i="1"/>
  <c r="D1886" i="1"/>
  <c r="D1801" i="1"/>
  <c r="D1821" i="1"/>
  <c r="D2375" i="1"/>
  <c r="D2001" i="1"/>
  <c r="C1772" i="1"/>
  <c r="C2311" i="1"/>
  <c r="C1727" i="1"/>
  <c r="D1727" i="1"/>
  <c r="D1108" i="1"/>
  <c r="C2151" i="1"/>
  <c r="C2001" i="1"/>
  <c r="C1108" i="1"/>
  <c r="D2398" i="1"/>
  <c r="D1609" i="1"/>
  <c r="C2087" i="1"/>
  <c r="C2375" i="1"/>
  <c r="D2055" i="1"/>
  <c r="C2216" i="1"/>
  <c r="C915" i="1"/>
  <c r="C1848" i="1"/>
  <c r="D734" i="1"/>
  <c r="D2311" i="1"/>
  <c r="D1229" i="1"/>
  <c r="D2216" i="1"/>
  <c r="D2285" i="1"/>
  <c r="D2087" i="1"/>
  <c r="D1972" i="1"/>
  <c r="D1948" i="1"/>
  <c r="C1972" i="1"/>
  <c r="D2250" i="1"/>
  <c r="D1772" i="1"/>
  <c r="D2151" i="1"/>
  <c r="D2188" i="1"/>
  <c r="D915" i="1"/>
  <c r="C2055" i="1"/>
  <c r="C2285" i="1"/>
  <c r="C1821" i="1"/>
  <c r="D1910" i="1"/>
  <c r="C2188" i="1"/>
  <c r="C1630" i="1"/>
  <c r="D2342" i="1"/>
  <c r="C2250" i="1"/>
  <c r="C2342" i="1"/>
  <c r="C734" i="1"/>
  <c r="C1801" i="1"/>
  <c r="D1523" i="1"/>
  <c r="D1448" i="1"/>
  <c r="D711" i="1"/>
  <c r="C1448" i="1"/>
  <c r="C1523" i="1"/>
  <c r="C1365" i="1"/>
  <c r="C1229" i="1" l="1"/>
  <c r="D1057" i="1"/>
  <c r="D1269" i="1"/>
  <c r="C1057" i="1"/>
  <c r="C1269" i="1"/>
  <c r="C914" i="1"/>
  <c r="D1150" i="1"/>
  <c r="D914" i="1"/>
  <c r="D650" i="1"/>
  <c r="C8" i="1" l="1"/>
  <c r="C7" i="1" l="1"/>
  <c r="D420" i="2" l="1"/>
  <c r="D417" i="2"/>
  <c r="D413" i="2"/>
  <c r="D409" i="2"/>
  <c r="D407" i="2"/>
  <c r="D404" i="2"/>
  <c r="D401" i="2"/>
  <c r="D397" i="2"/>
  <c r="D393" i="2"/>
  <c r="D389" i="2"/>
  <c r="D385" i="2"/>
  <c r="D381" i="2"/>
  <c r="D379" i="2"/>
  <c r="D376" i="2"/>
  <c r="D373" i="2"/>
  <c r="D368" i="2"/>
  <c r="D365" i="2"/>
  <c r="D359" i="2"/>
  <c r="D356" i="2"/>
  <c r="D354" i="2"/>
  <c r="D352" i="2"/>
  <c r="D346" i="2"/>
  <c r="D342" i="2"/>
  <c r="D339" i="2"/>
  <c r="D336" i="2"/>
  <c r="D332" i="2"/>
  <c r="D330" i="2"/>
  <c r="D327" i="2"/>
  <c r="D324" i="2"/>
  <c r="D322" i="2"/>
  <c r="D320" i="2"/>
  <c r="D317" i="2"/>
  <c r="D314" i="2"/>
  <c r="D310" i="2"/>
  <c r="D308" i="2"/>
  <c r="D304" i="2"/>
  <c r="D301" i="2"/>
  <c r="D299" i="2"/>
  <c r="D290" i="2"/>
  <c r="D287" i="2"/>
  <c r="D285" i="2"/>
  <c r="D275" i="2"/>
  <c r="D268" i="2"/>
  <c r="D264" i="2"/>
  <c r="D260" i="2"/>
  <c r="D258" i="2"/>
  <c r="D254" i="2"/>
  <c r="D250" i="2"/>
  <c r="D248" i="2"/>
  <c r="D245" i="2"/>
  <c r="D243" i="2"/>
  <c r="D238" i="2"/>
  <c r="D235" i="2"/>
  <c r="D229" i="2"/>
  <c r="D220" i="2"/>
  <c r="D218" i="2"/>
  <c r="D210" i="2"/>
  <c r="D205" i="2"/>
  <c r="D202" i="2"/>
  <c r="D198" i="2"/>
  <c r="D194" i="2"/>
  <c r="D190" i="2"/>
  <c r="D188" i="2"/>
  <c r="D185" i="2"/>
  <c r="D183" i="2"/>
  <c r="D177" i="2"/>
  <c r="D173" i="2"/>
  <c r="D165" i="2"/>
  <c r="D162" i="2"/>
  <c r="D160" i="2"/>
  <c r="D156" i="2"/>
  <c r="D153" i="2"/>
  <c r="D146" i="2"/>
  <c r="D144" i="2"/>
  <c r="D139" i="2"/>
  <c r="D136" i="2"/>
  <c r="D131" i="2"/>
  <c r="D128" i="2"/>
  <c r="D125" i="2"/>
  <c r="D122" i="2"/>
  <c r="D118" i="2"/>
  <c r="D116" i="2"/>
  <c r="D112" i="2"/>
  <c r="D109" i="2"/>
  <c r="D106" i="2"/>
  <c r="D103" i="2"/>
  <c r="D100" i="2"/>
  <c r="D98" i="2"/>
  <c r="D93" i="2"/>
  <c r="D90" i="2"/>
  <c r="D89" i="2"/>
  <c r="D86" i="2"/>
  <c r="D80" i="2"/>
  <c r="D76" i="2"/>
  <c r="D68" i="2"/>
  <c r="D64" i="2"/>
  <c r="D62" i="2"/>
  <c r="D59" i="2"/>
  <c r="D53" i="2"/>
  <c r="D49" i="2"/>
  <c r="D47" i="2"/>
  <c r="D44" i="2"/>
  <c r="D42" i="2"/>
  <c r="D40" i="2"/>
  <c r="D33" i="2"/>
  <c r="D25" i="2"/>
  <c r="D23" i="2"/>
  <c r="D20" i="2"/>
  <c r="D18" i="2"/>
  <c r="D12" i="2"/>
  <c r="D10" i="2"/>
  <c r="C420" i="2"/>
  <c r="C419" i="2" s="1"/>
  <c r="C417" i="2"/>
  <c r="C413" i="2"/>
  <c r="C409" i="2"/>
  <c r="C407" i="2"/>
  <c r="C404" i="2"/>
  <c r="C401" i="2"/>
  <c r="C397" i="2"/>
  <c r="C396" i="2" s="1"/>
  <c r="C393" i="2"/>
  <c r="C392" i="2" s="1"/>
  <c r="C389" i="2"/>
  <c r="C385" i="2"/>
  <c r="C381" i="2"/>
  <c r="C379" i="2"/>
  <c r="C376" i="2"/>
  <c r="C373" i="2"/>
  <c r="C368" i="2"/>
  <c r="C367" i="2" s="1"/>
  <c r="C365" i="2"/>
  <c r="C364" i="2" s="1"/>
  <c r="C359" i="2"/>
  <c r="C358" i="2" s="1"/>
  <c r="C356" i="2"/>
  <c r="C354" i="2"/>
  <c r="C352" i="2"/>
  <c r="C346" i="2"/>
  <c r="C342" i="2"/>
  <c r="C339" i="2"/>
  <c r="C336" i="2"/>
  <c r="C332" i="2"/>
  <c r="C330" i="2"/>
  <c r="C327" i="2"/>
  <c r="C326" i="2" s="1"/>
  <c r="C324" i="2"/>
  <c r="C322" i="2"/>
  <c r="C320" i="2"/>
  <c r="C317" i="2"/>
  <c r="C314" i="2"/>
  <c r="C310" i="2"/>
  <c r="C308" i="2"/>
  <c r="C304" i="2"/>
  <c r="C303" i="2" s="1"/>
  <c r="C301" i="2"/>
  <c r="C299" i="2"/>
  <c r="C290" i="2"/>
  <c r="C287" i="2"/>
  <c r="C285" i="2"/>
  <c r="C275" i="2"/>
  <c r="C268" i="2"/>
  <c r="C264" i="2"/>
  <c r="C260" i="2"/>
  <c r="C258" i="2"/>
  <c r="C254" i="2"/>
  <c r="C250" i="2"/>
  <c r="C248" i="2"/>
  <c r="C245" i="2"/>
  <c r="C243" i="2"/>
  <c r="C238" i="2"/>
  <c r="C235" i="2"/>
  <c r="C234" i="2" s="1"/>
  <c r="C229" i="2"/>
  <c r="C228" i="2" s="1"/>
  <c r="C220" i="2"/>
  <c r="C218" i="2"/>
  <c r="C210" i="2"/>
  <c r="C205" i="2"/>
  <c r="C202" i="2"/>
  <c r="C198" i="2"/>
  <c r="C194" i="2"/>
  <c r="C190" i="2"/>
  <c r="C188" i="2"/>
  <c r="C185" i="2"/>
  <c r="C183" i="2"/>
  <c r="C177" i="2"/>
  <c r="C176" i="2" s="1"/>
  <c r="C175" i="2" s="1"/>
  <c r="C173" i="2"/>
  <c r="C172" i="2" s="1"/>
  <c r="C165" i="2"/>
  <c r="C164" i="2" s="1"/>
  <c r="C162" i="2"/>
  <c r="C160" i="2"/>
  <c r="C156" i="2"/>
  <c r="C155" i="2" s="1"/>
  <c r="C153" i="2"/>
  <c r="C146" i="2"/>
  <c r="C144" i="2"/>
  <c r="C139" i="2"/>
  <c r="C136" i="2"/>
  <c r="C131" i="2"/>
  <c r="C130" i="2" s="1"/>
  <c r="C128" i="2"/>
  <c r="C125" i="2"/>
  <c r="C122" i="2"/>
  <c r="C118" i="2"/>
  <c r="C116" i="2"/>
  <c r="C112" i="2"/>
  <c r="C111" i="2" s="1"/>
  <c r="C109" i="2"/>
  <c r="C106" i="2"/>
  <c r="C103" i="2"/>
  <c r="C100" i="2"/>
  <c r="C98" i="2"/>
  <c r="C93" i="2"/>
  <c r="C92" i="2" s="1"/>
  <c r="C90" i="2"/>
  <c r="C89" i="2"/>
  <c r="C86" i="2"/>
  <c r="C80" i="2"/>
  <c r="C76" i="2"/>
  <c r="C75" i="2" s="1"/>
  <c r="C74" i="2" s="1"/>
  <c r="C71" i="2" s="1"/>
  <c r="C70" i="2" s="1"/>
  <c r="C68" i="2"/>
  <c r="C67" i="2" s="1"/>
  <c r="C66" i="2" s="1"/>
  <c r="C64" i="2"/>
  <c r="C62" i="2"/>
  <c r="C59" i="2"/>
  <c r="C53" i="2"/>
  <c r="C49" i="2"/>
  <c r="C47" i="2"/>
  <c r="C44" i="2"/>
  <c r="C42" i="2"/>
  <c r="C40" i="2"/>
  <c r="C33" i="2"/>
  <c r="C25" i="2"/>
  <c r="C23" i="2"/>
  <c r="C20" i="2"/>
  <c r="C18" i="2"/>
  <c r="C12" i="2"/>
  <c r="C10" i="2"/>
  <c r="D75" i="2" l="1"/>
  <c r="D176" i="2"/>
  <c r="D228" i="2"/>
  <c r="D358" i="2"/>
  <c r="D92" i="2"/>
  <c r="D130" i="2"/>
  <c r="D234" i="2"/>
  <c r="D364" i="2"/>
  <c r="D392" i="2"/>
  <c r="D419" i="2"/>
  <c r="D164" i="2"/>
  <c r="D303" i="2"/>
  <c r="D326" i="2"/>
  <c r="D367" i="2"/>
  <c r="D396" i="2"/>
  <c r="D67" i="2"/>
  <c r="D111" i="2"/>
  <c r="D155" i="2"/>
  <c r="D172" i="2"/>
  <c r="D313" i="2"/>
  <c r="D335" i="2"/>
  <c r="C22" i="2"/>
  <c r="C52" i="2"/>
  <c r="C124" i="2"/>
  <c r="C187" i="2"/>
  <c r="C307" i="2"/>
  <c r="C329" i="2"/>
  <c r="C372" i="2"/>
  <c r="D46" i="2"/>
  <c r="C79" i="2"/>
  <c r="C78" i="2" s="1"/>
  <c r="C105" i="2"/>
  <c r="C182" i="2"/>
  <c r="C313" i="2"/>
  <c r="C406" i="2"/>
  <c r="D124" i="2"/>
  <c r="D187" i="2"/>
  <c r="D32" i="2"/>
  <c r="D61" i="2"/>
  <c r="D182" i="2"/>
  <c r="D237" i="2"/>
  <c r="D372" i="2"/>
  <c r="C319" i="2"/>
  <c r="C115" i="2"/>
  <c r="C298" i="2"/>
  <c r="C341" i="2"/>
  <c r="C135" i="2"/>
  <c r="C193" i="2"/>
  <c r="C237" i="2"/>
  <c r="C263" i="2"/>
  <c r="C335" i="2"/>
  <c r="C378" i="2"/>
  <c r="D22" i="2"/>
  <c r="D105" i="2"/>
  <c r="D52" i="2"/>
  <c r="D97" i="2"/>
  <c r="D247" i="2"/>
  <c r="D329" i="2"/>
  <c r="D341" i="2"/>
  <c r="C9" i="2"/>
  <c r="C201" i="2"/>
  <c r="C253" i="2"/>
  <c r="C363" i="2"/>
  <c r="C32" i="2"/>
  <c r="C46" i="2"/>
  <c r="C61" i="2"/>
  <c r="C97" i="2"/>
  <c r="C143" i="2"/>
  <c r="C247" i="2"/>
  <c r="C400" i="2"/>
  <c r="D378" i="2"/>
  <c r="D143" i="2"/>
  <c r="D9" i="2"/>
  <c r="D135" i="2"/>
  <c r="D307" i="2"/>
  <c r="D263" i="2"/>
  <c r="D201" i="2"/>
  <c r="D253" i="2"/>
  <c r="D400" i="2"/>
  <c r="D115" i="2"/>
  <c r="D298" i="2"/>
  <c r="D406" i="2"/>
  <c r="D79" i="2"/>
  <c r="D193" i="2"/>
  <c r="D319" i="2"/>
  <c r="C158" i="2"/>
  <c r="C88" i="2"/>
  <c r="D88" i="2" l="1"/>
  <c r="D363" i="2"/>
  <c r="D158" i="2"/>
  <c r="D78" i="2"/>
  <c r="D66" i="2"/>
  <c r="D175" i="2"/>
  <c r="D74" i="2"/>
  <c r="D71" i="2" s="1"/>
  <c r="D70" i="2" s="1"/>
  <c r="D334" i="2"/>
  <c r="C334" i="2"/>
  <c r="C399" i="2"/>
  <c r="C114" i="2"/>
  <c r="D51" i="2"/>
  <c r="C371" i="2"/>
  <c r="D371" i="2"/>
  <c r="D114" i="2"/>
  <c r="C134" i="2"/>
  <c r="C133" i="2" s="1"/>
  <c r="D8" i="2"/>
  <c r="C51" i="2"/>
  <c r="C252" i="2"/>
  <c r="C96" i="2"/>
  <c r="C8" i="2"/>
  <c r="C181" i="2"/>
  <c r="D181" i="2"/>
  <c r="D96" i="2"/>
  <c r="D312" i="2"/>
  <c r="D31" i="2"/>
  <c r="C312" i="2"/>
  <c r="C31" i="2"/>
  <c r="D192" i="2"/>
  <c r="C192" i="2"/>
  <c r="D134" i="2"/>
  <c r="D399" i="2"/>
  <c r="D252" i="2"/>
  <c r="C7" i="2" l="1"/>
  <c r="D7" i="2"/>
  <c r="D133" i="2"/>
  <c r="C95" i="2"/>
  <c r="C370" i="2"/>
  <c r="D370" i="2"/>
  <c r="D95" i="2"/>
  <c r="C180" i="2"/>
  <c r="D180" i="2"/>
  <c r="C6" i="2" l="1"/>
  <c r="C179" i="2"/>
  <c r="D6" i="2"/>
  <c r="D179" i="2"/>
  <c r="C5" i="2" l="1"/>
  <c r="D5" i="2"/>
  <c r="D321" i="1" l="1"/>
  <c r="D320" i="1" s="1"/>
  <c r="D319" i="1" l="1"/>
  <c r="D318" i="1" s="1"/>
  <c r="D228" i="1" l="1"/>
  <c r="D8" i="1" l="1"/>
  <c r="D7" i="1" l="1"/>
</calcChain>
</file>

<file path=xl/comments1.xml><?xml version="1.0" encoding="utf-8"?>
<comments xmlns="http://schemas.openxmlformats.org/spreadsheetml/2006/main">
  <authors>
    <author>tc={88057F9A-89DB-434D-90DD-93C6440EDC0B}</author>
  </authors>
  <commentList>
    <comment ref="H2103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potrebno ubaciti poziciju
42 Rashodi za nabavu proizvedene dugotrajne imovine
423 Prijevozna sredstva
4231 Prijevozna sredstva u cestovnom prometu</t>
        </r>
      </text>
    </comment>
  </commentList>
</comments>
</file>

<file path=xl/sharedStrings.xml><?xml version="1.0" encoding="utf-8"?>
<sst xmlns="http://schemas.openxmlformats.org/spreadsheetml/2006/main" count="3577" uniqueCount="584">
  <si>
    <t xml:space="preserve">                                                                   PRIJEDLOG FINANCIJSKOG PLANA 2026. - 2028.</t>
  </si>
  <si>
    <t>ŠIFRA</t>
  </si>
  <si>
    <t>OPIS</t>
  </si>
  <si>
    <t>PRIJEDLOG 2026.</t>
  </si>
  <si>
    <t>PRIJEDLOG 2027.</t>
  </si>
  <si>
    <t>NEDOSTATNA SREDSTVA</t>
  </si>
  <si>
    <t>PRIJEDLOG 2028.</t>
  </si>
  <si>
    <t>AK 2</t>
  </si>
  <si>
    <t>OBRAZLOŽENJE</t>
  </si>
  <si>
    <t>RAZDJEL</t>
  </si>
  <si>
    <t>096</t>
  </si>
  <si>
    <t>MINISTARSTVO ZDRAVSTVA</t>
  </si>
  <si>
    <t>09605</t>
  </si>
  <si>
    <t>Ministarstvo zdravstva</t>
  </si>
  <si>
    <t>UST</t>
  </si>
  <si>
    <t>ZAŠTITA, OČUVANJE I UNAPREĐENJE ZDRAVLJA</t>
  </si>
  <si>
    <t>PR</t>
  </si>
  <si>
    <t>A618163</t>
  </si>
  <si>
    <t>NACIONALNI TRANSPLANTACIJSKI PROGRAM</t>
  </si>
  <si>
    <t>AK</t>
  </si>
  <si>
    <t>Opći prihodi i primici</t>
  </si>
  <si>
    <t>IF11</t>
  </si>
  <si>
    <t>Materijalni rashodi</t>
  </si>
  <si>
    <t>Rashodi za usluge</t>
  </si>
  <si>
    <t>Usluge telefona, pošte i prijevoza</t>
  </si>
  <si>
    <t>Usluge promidžbe i informiranja</t>
  </si>
  <si>
    <t>Intelektualne i osobne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</si>
  <si>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</si>
  <si>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</si>
  <si>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</si>
  <si>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</si>
  <si>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A618211</t>
  </si>
  <si>
    <t>LIJEČENJA PO POSEBNIM PROPISIMA - PSIHIJATRIJSKE BOLNICE</t>
  </si>
  <si>
    <t>Naknade građanima i kućanstvima na temelju osiguranja i druge naknade</t>
  </si>
  <si>
    <t>Ostale naknade građanima i kućanstvima iz proračuna</t>
  </si>
  <si>
    <t>Naknade građanima i kućanstvima u naravi</t>
  </si>
  <si>
    <t>A618552</t>
  </si>
  <si>
    <t>GORSKA SLUŽBA SPAŠAVANJA</t>
  </si>
  <si>
    <t>Ostali rashodi</t>
  </si>
  <si>
    <t>Tekuće donacije</t>
  </si>
  <si>
    <t>Tekuće donacije u novcu</t>
  </si>
  <si>
    <t>A734211</t>
  </si>
  <si>
    <t>UNAPREĐENJE KVALITETE ZDRAVSTVENE ZAŠTITE</t>
  </si>
  <si>
    <t>Pomoći dane u inozemstvo i unutar općeg proračuna</t>
  </si>
  <si>
    <t>Pomoći proračunskim korisnicima drugih proračuna</t>
  </si>
  <si>
    <t>Tekuće pomoći proračunskim korisnicima drugih proračuna</t>
  </si>
  <si>
    <t>A734214</t>
  </si>
  <si>
    <t>SURADNJA SA EUROTRANSPLANTOM</t>
  </si>
  <si>
    <t>A789006</t>
  </si>
  <si>
    <t>PROVEDBA NACIONALNIH PROGRAMA, STRATEGIJA I PLANOVA</t>
  </si>
  <si>
    <t>Zdravstvene i veterinarske usluge</t>
  </si>
  <si>
    <t>Rashodi za nabavu proizvedene dugotrajne imovine</t>
  </si>
  <si>
    <t>Postrojenja i oprema</t>
  </si>
  <si>
    <t>Medicinska i laboratorijska oprema</t>
  </si>
  <si>
    <t>A791006</t>
  </si>
  <si>
    <t>PROVEDBA INSPEKCIJSKOG NADZORA U CILJU SLUŽBENE KONTROLE I STRUČNI NADZOR STRUKOVNIH KOMORA</t>
  </si>
  <si>
    <t>A793007</t>
  </si>
  <si>
    <t>ZDRAVSTVENA ZAŠTITA STRANACA</t>
  </si>
  <si>
    <t>Naknade građanima i kućanstvima na temelju osiguranja</t>
  </si>
  <si>
    <t>Naknade građanima i kućanstvima u naravi - neposredno ili putem ustanova izvan javnog sektora</t>
  </si>
  <si>
    <t>A794009</t>
  </si>
  <si>
    <t>DODATNA SREDSTVA IZRAVNANJA ZA DECENTRALIZIRANE FUNKCIJE</t>
  </si>
  <si>
    <t>Pomoći izravnanja za decentralizirane funkcije i fiskalno izravnanje</t>
  </si>
  <si>
    <t>Tekuće pomoći izravnanja za decentralizirane funkcije i fiskalno izravnanje</t>
  </si>
  <si>
    <t>A803005</t>
  </si>
  <si>
    <t>SURADNJA S UDRUGAMA GRAĐANA</t>
  </si>
  <si>
    <t>T800008</t>
  </si>
  <si>
    <t>USPOSTAVA ORGANIZIRANOG PRUŽANJA ZDRAVSTVENIH USLUGA U ZDRAVSTVENOM TURIZMU</t>
  </si>
  <si>
    <t>Zakupnine i najamnine</t>
  </si>
  <si>
    <t>Računalne usluge</t>
  </si>
  <si>
    <t>Reprezentacija</t>
  </si>
  <si>
    <t>Kapitalne pomoći proračunskim korisnicima drugih proračuna</t>
  </si>
  <si>
    <t>382</t>
  </si>
  <si>
    <t>Kapitalne donacije</t>
  </si>
  <si>
    <t>Kapitalne donacije neprofitnim organizacijama</t>
  </si>
  <si>
    <t>Kapitalne pomoći</t>
  </si>
  <si>
    <t>Kapitalne pomoći kreditnim i ostalim financijskim institucijama te trgovačkim društvima izvan javnog sektora</t>
  </si>
  <si>
    <t>T880003</t>
  </si>
  <si>
    <t>ZAŠTITA ZDRAVLJA PUČANSTVA OD ZARAZNIH BOLESTI</t>
  </si>
  <si>
    <t>366</t>
  </si>
  <si>
    <t>3661</t>
  </si>
  <si>
    <t>A802011</t>
  </si>
  <si>
    <t>CENTRALNO FINANCIRANJE SPECIJALIZACIJA</t>
  </si>
  <si>
    <t>11</t>
  </si>
  <si>
    <t>36</t>
  </si>
  <si>
    <t>12</t>
  </si>
  <si>
    <t>Sredstva učešća za pomoći</t>
  </si>
  <si>
    <t>IF12</t>
  </si>
  <si>
    <t>35</t>
  </si>
  <si>
    <t>SUBVENCIJE</t>
  </si>
  <si>
    <t>353</t>
  </si>
  <si>
    <t>SUBVENCIJE TRGOVAČKIM DRUŠTVIMA, ZADRUGAMA, POLJOPRIVREDNICIMA I OBRTNICIMA IZ EU SREDSTAVA</t>
  </si>
  <si>
    <t>T800010</t>
  </si>
  <si>
    <t xml:space="preserve">Program učinkoviti ljudski potencijali 2021. 2027. </t>
  </si>
  <si>
    <t>Rashodi za zaposlene</t>
  </si>
  <si>
    <t>Plaće (Bruto)</t>
  </si>
  <si>
    <t>Plaće za redovan rad</t>
  </si>
  <si>
    <t>Place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</si>
  <si>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</si>
  <si>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</si>
  <si>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</si>
  <si>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</si>
  <si>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</si>
  <si>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</si>
  <si>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</si>
  <si>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</si>
  <si>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</si>
  <si>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</si>
  <si>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Članarine i norme</t>
  </si>
  <si>
    <t>Subvencije</t>
  </si>
  <si>
    <t>Subvencije trgovačkim društvima, zadrugama, poljoprivrednicima i obrtnicima izvan javnog sektora</t>
  </si>
  <si>
    <t>Subvencije trgovačkim društvima i zadrugama izvan javnog sektora</t>
  </si>
  <si>
    <t>Pomoći unutar općeg proračuna</t>
  </si>
  <si>
    <t>Tekuće pomoći unutar općeg proračuna</t>
  </si>
  <si>
    <t>Prijenosi između proračunskih korisnika istog proračuna</t>
  </si>
  <si>
    <t>Tekući prijenosi između proračunskih korisnika istog proračuna</t>
  </si>
  <si>
    <t>Naknade građanima i kućanstvima na temelju osiguranja iz EU sredstava</t>
  </si>
  <si>
    <t>Naknade građanima i kućanstvima u novcu</t>
  </si>
  <si>
    <t>Rashodi za nabavu neproizvedene dugotrajne imovine</t>
  </si>
  <si>
    <t>Nematerijalna imovina</t>
  </si>
  <si>
    <t>Licence</t>
  </si>
  <si>
    <t>Uredska oprema i namještaj</t>
  </si>
  <si>
    <t>Komunikacijska oprema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</si>
  <si>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</si>
  <si>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</si>
  <si>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</si>
  <si>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</si>
  <si>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T802010</t>
  </si>
  <si>
    <t>RAZVOJ PALIJATIVNE SKRBI U REPUBLICI HRVATSKOJ</t>
  </si>
  <si>
    <t>T803010</t>
  </si>
  <si>
    <t>POTPORA U PRUŽANJU ZDRAVSTVENE SKRBI TRAŽITELJIMA MEĐUNARODNE ZAŠTITE - AMIF 2021.-2027.</t>
  </si>
  <si>
    <t>INVESTICIJE U ZDRAVSTVENU INFRASTRUKTURU</t>
  </si>
  <si>
    <t>K618038</t>
  </si>
  <si>
    <t>INFORMATIZACIJA ZDRAVSTVENOG SUSTAVA</t>
  </si>
  <si>
    <t>K618197</t>
  </si>
  <si>
    <t>UNAPREĐENJE TRANSPLANTACIJSKOG PROGRAMA</t>
  </si>
  <si>
    <t>K618218</t>
  </si>
  <si>
    <t>HITNE INTERVENCIJE NA ZGRADAMA I OPREMI ZDRAVSTVENIH USTANOVA</t>
  </si>
  <si>
    <t>Pomoć unutar općeg proračuna</t>
  </si>
  <si>
    <t>Kapitalne pomoći unutar općeg proračuna</t>
  </si>
  <si>
    <t>Kapitalni prijenosi između proračunskih korisnika istog proračuna</t>
  </si>
  <si>
    <t>K803011</t>
  </si>
  <si>
    <t>IZGRADNJA NACIONALNE DJEČJE BOLNICE U ZAGREBU</t>
  </si>
  <si>
    <t>Građevinski objekti</t>
  </si>
  <si>
    <t>Poslovni objekti</t>
  </si>
  <si>
    <t>32</t>
  </si>
  <si>
    <t>323</t>
  </si>
  <si>
    <t>K618219</t>
  </si>
  <si>
    <t>POTICAJ ZA ZDRAVSTVO U BIH</t>
  </si>
  <si>
    <t>Pomoći inozemnim vladama</t>
  </si>
  <si>
    <t>Tekuće pomoći inozemnim vladama</t>
  </si>
  <si>
    <t>Kapitalne pomoći inozemnim vladama</t>
  </si>
  <si>
    <t>K789005</t>
  </si>
  <si>
    <t>LOGISTIKA ZA INCIDENTNA I KRIZNA STANJA</t>
  </si>
  <si>
    <t>Materijal i sirovine</t>
  </si>
  <si>
    <t>Sitni inventar i auto gume</t>
  </si>
  <si>
    <t>Službena, radna i zaštitna odjeća i obuća</t>
  </si>
  <si>
    <t>Oprema za održavanje i zaštitu</t>
  </si>
  <si>
    <t>K794011</t>
  </si>
  <si>
    <t>DOM ZDRAVLJA ZADARSKE ŽUPANIJE</t>
  </si>
  <si>
    <t>K796010</t>
  </si>
  <si>
    <t xml:space="preserve">NEUROPSIHIJATRIJSKA BOLNICA POPOVAČA </t>
  </si>
  <si>
    <t>K880004</t>
  </si>
  <si>
    <t>ZAJAM SVJETSKE BANKE - PROJEKT OBNOVE NAKON POTRESA I JAČANJA PRIPRAVNOSTI JAVNOG ZDRAVSTVA</t>
  </si>
  <si>
    <t xml:space="preserve">Službena putovanja </t>
  </si>
  <si>
    <t>Namjenski primici-ostali</t>
  </si>
  <si>
    <t>IF810</t>
  </si>
  <si>
    <t>Prijevozna sredstva</t>
  </si>
  <si>
    <t xml:space="preserve"> Kombi vozila</t>
  </si>
  <si>
    <t>K880008</t>
  </si>
  <si>
    <t>OBNOVA ZDRAVSTVENIH USTANOVA OŠTEĆENIH U POTRESU</t>
  </si>
  <si>
    <t>Namjenski primici-NPOO</t>
  </si>
  <si>
    <t>IF815</t>
  </si>
  <si>
    <t>K808010</t>
  </si>
  <si>
    <t>PROGRAM KONKURENTNOST I KOHEZIJA  2021.-2027.</t>
  </si>
  <si>
    <t>Energija</t>
  </si>
  <si>
    <t>422</t>
  </si>
  <si>
    <t>4224</t>
  </si>
  <si>
    <t>Prijevozna sredstva u pomorskom i riječnom prometu</t>
  </si>
  <si>
    <t>K796011</t>
  </si>
  <si>
    <t>PROVEDBA HITNE HELIKOPTERSKE MEDICINSKE SLUŽBE</t>
  </si>
  <si>
    <t>322</t>
  </si>
  <si>
    <t>3223</t>
  </si>
  <si>
    <t>Službena radna i zaštitna odjeća</t>
  </si>
  <si>
    <t>Usluge tekućeg i investicijskog održavanja</t>
  </si>
  <si>
    <t>3235</t>
  </si>
  <si>
    <t>Naknade troškovima osoba izvan radnog odnosa</t>
  </si>
  <si>
    <t>Premije osiguranja</t>
  </si>
  <si>
    <t>42</t>
  </si>
  <si>
    <t>421</t>
  </si>
  <si>
    <t>4212</t>
  </si>
  <si>
    <t>4213</t>
  </si>
  <si>
    <t>Ceste, željeznice i ostali prometni objekti</t>
  </si>
  <si>
    <t>3237</t>
  </si>
  <si>
    <t>T797008</t>
  </si>
  <si>
    <t>TEHNIČKA POMOĆ ZA RAZVOJ PROJEKATA</t>
  </si>
  <si>
    <t>3221</t>
  </si>
  <si>
    <t>Materijal i djelovi za tekuće i investicijsko održavanje</t>
  </si>
  <si>
    <t>T808011</t>
  </si>
  <si>
    <t>JAČANJE OTPORNOSTI ZDRAVSTVENOG SUSTAVA NPOO C5.1</t>
  </si>
  <si>
    <t>Prijevozna sredstva u cestovnom prometu</t>
  </si>
  <si>
    <t>Ulaganje u računalne programe</t>
  </si>
  <si>
    <t>K880011</t>
  </si>
  <si>
    <t>PRIHVATILIŠTE ZA BOLESNIKE U ZAGREBU</t>
  </si>
  <si>
    <t>UPRAVLJANJE U SUSTAVU ZDRAVSTVA</t>
  </si>
  <si>
    <t>A618207</t>
  </si>
  <si>
    <t>ADMINISTRACIJA I UPRAVLJANJE</t>
  </si>
  <si>
    <t>Ostale naknade troškova zaposlenima</t>
  </si>
  <si>
    <t>Materijal i dijelovi za tekuće i investicijsko održavanje</t>
  </si>
  <si>
    <t>Komunalne usluge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</si>
  <si>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</si>
  <si>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</si>
  <si>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</si>
  <si>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</si>
  <si>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</si>
  <si>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</si>
  <si>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Uređaji, strojevi i oprema za ostale namjene</t>
  </si>
  <si>
    <t>A797006</t>
  </si>
  <si>
    <t>DUHOVNA POMOĆ U BOLNICAMA</t>
  </si>
  <si>
    <t>A799006</t>
  </si>
  <si>
    <t>ISPLATE PO SUDSKIM PRESUDAMA</t>
  </si>
  <si>
    <t>Troškovi sudskih postupaka</t>
  </si>
  <si>
    <t>Troškovi vještačenja</t>
  </si>
  <si>
    <t>Kazne, penali i naknade štete</t>
  </si>
  <si>
    <t>Naknade šteta pravnim i fizičkim osobama</t>
  </si>
  <si>
    <t>Ugovorene kazne i ostale naknade šteta</t>
  </si>
  <si>
    <t>Ostale kazne</t>
  </si>
  <si>
    <t>A880007</t>
  </si>
  <si>
    <t>ISPLATA PO ZAKLJUČENIM SPORAZUMIMA ZA PREKOVREMENI RAD</t>
  </si>
  <si>
    <t>K618364</t>
  </si>
  <si>
    <t>OBNOVA VOZNOG PARKA</t>
  </si>
  <si>
    <t>K794006</t>
  </si>
  <si>
    <t>INFORMATIZACIJA</t>
  </si>
  <si>
    <t>SIGURNOST GRAĐANA I PRAVA NA ZDRAVSTVENE USLUGE</t>
  </si>
  <si>
    <t>A800003</t>
  </si>
  <si>
    <t>TRANSFER PRORAČUNSKIH SREDSTAVA HRVATSKOM ZAVODU ZA ZDRAVSTVENO OSIGURANJE</t>
  </si>
  <si>
    <t>A800009</t>
  </si>
  <si>
    <t>FOND ZA LIJEKOVE KOJI SE NE NALAZE NA LISTI LIJEKOVA HRVATSKOG ZAVODA ZA ZDRAVSTVENO OSIGURANJE</t>
  </si>
  <si>
    <t>A800011</t>
  </si>
  <si>
    <t>DODATNA SREDSTVA ZA POKRIĆE TROŠKOVA ZDRAVSTVENE ZAŠTITE</t>
  </si>
  <si>
    <t>Imunološki zavod</t>
  </si>
  <si>
    <t>A899001</t>
  </si>
  <si>
    <t>IMUNOLOŠKI ZAVOD</t>
  </si>
  <si>
    <t>Doprinosi za obvezno osiguranje u slučaju nezaposlenosti</t>
  </si>
  <si>
    <t>Instrumenti, uređaji i strojevi</t>
  </si>
  <si>
    <t>Višegodišnji nasadi i osnovno stado</t>
  </si>
  <si>
    <t>Osnovno stado</t>
  </si>
  <si>
    <t>K899002</t>
  </si>
  <si>
    <t>IMUNOLOŠKI ZAVOD - IZRAVNA KAPITALNA ULAGANJA</t>
  </si>
  <si>
    <t>K899003</t>
  </si>
  <si>
    <t>PROGRAM KONKURENTNOST I KOHEZIJ 2021. -2027.</t>
  </si>
  <si>
    <t>Hrvatski zavod za javno zdravstvo</t>
  </si>
  <si>
    <t>A884001</t>
  </si>
  <si>
    <t>Rashodi ljekova i potrošnog medicinskog materijala kod zdravstvenih ustanova</t>
  </si>
  <si>
    <t>Rashodi po osnovi utroška lijekova</t>
  </si>
  <si>
    <t>Negativne tečajne razlike i razlike zbog primjene valutne klauzule</t>
  </si>
  <si>
    <t>T884007</t>
  </si>
  <si>
    <t>PROGRAM UČINKOVITI LJUDSKI POTENCIJALI – PROVEDBA PROJEKTA ŽIVJETI ZDRAVO</t>
  </si>
  <si>
    <t>Ostala prava</t>
  </si>
  <si>
    <t>K884002</t>
  </si>
  <si>
    <t>HRVATSKI ZAVOD ZA JAVNO ZDRAVSTVO - IZRAVNA KAPITALNA ULAGANJA</t>
  </si>
  <si>
    <t>Dodatna ulaganja na postrojenjima i opremi</t>
  </si>
  <si>
    <t>Dodatna ulaganja za ostalu nefinancijsku imovinu</t>
  </si>
  <si>
    <t>K884005</t>
  </si>
  <si>
    <t>SANACIJA ŠTETA OD POTRESA</t>
  </si>
  <si>
    <t>Hrvatski zavod za transfuzijsku medicinu</t>
  </si>
  <si>
    <t>K888002</t>
  </si>
  <si>
    <t>HRVATSKI ZAVOD ZA TRANSFUZIJSKU MEDICINU - IZRAVNA KAPITALNA ULAGANJA</t>
  </si>
  <si>
    <t>Ostali građevinski objekti</t>
  </si>
  <si>
    <t>45</t>
  </si>
  <si>
    <t>451</t>
  </si>
  <si>
    <t>4511</t>
  </si>
  <si>
    <t>Klinički bolnički centar Rijeka</t>
  </si>
  <si>
    <t>K882002</t>
  </si>
  <si>
    <t>KLINIČKI BOLNIČKI CENTAR RIJEKA – IZRAVNA KAPITALNA ULAGANJA</t>
  </si>
  <si>
    <t>Kamate za primljene kredite i zajmove</t>
  </si>
  <si>
    <t>Kamate za primljene kredite i zajmove od kreditnih i ostalih financijskih institucija u javnom sektoru</t>
  </si>
  <si>
    <t>Instrumenti i uređaji</t>
  </si>
  <si>
    <t xml:space="preserve">Prijevozna sredstva </t>
  </si>
  <si>
    <t xml:space="preserve">Rashodi za dodatna ulaganja u nefinancijsku imovinu </t>
  </si>
  <si>
    <t>Dodatma ulaganja na postrojenjima i opremi</t>
  </si>
  <si>
    <t>Izdaci za otplatu glavnice primljenih kredita i zajmova</t>
  </si>
  <si>
    <t>Otplata glavnice primljenih kredita i zajmova od kreditnih i ostalih financijskih institucija u javnom sektoru</t>
  </si>
  <si>
    <t>Otplata glavnice primljenih kredita od kreditnih institucija u javnom sektoru</t>
  </si>
  <si>
    <t>Namjenski primici od zaduživanja</t>
  </si>
  <si>
    <t>IF81</t>
  </si>
  <si>
    <t>Namjenski primici od zaduživanja kroz refundacije</t>
  </si>
  <si>
    <t>IF82</t>
  </si>
  <si>
    <t>K882003</t>
  </si>
  <si>
    <t>OPERATIVNI PROGRAM KONKURENTNOST I KOHEZIJA</t>
  </si>
  <si>
    <t>T882006</t>
  </si>
  <si>
    <t>Povećanje kapaciteta cyber sigurnosti i sukladnosti s NIS direktivom KBC Rijeka</t>
  </si>
  <si>
    <t>A882001</t>
  </si>
  <si>
    <t>325</t>
  </si>
  <si>
    <t>Rashodi lijekova i potrošnog medicinskog materijala kod zdravstvenih ustanova</t>
  </si>
  <si>
    <t>3251</t>
  </si>
  <si>
    <t>Rashodi po osnovi utroška lijekova i potrošnog medicinskog materijala</t>
  </si>
  <si>
    <t>T882012</t>
  </si>
  <si>
    <t>PROVEDBA PROBIRA RAKA ŽELUDCA U ZEMLJAMA EUROPSKE UNIJE</t>
  </si>
  <si>
    <t>Rashodi poslovanja</t>
  </si>
  <si>
    <t>Ostale zdravstvene usluge</t>
  </si>
  <si>
    <t>T882011</t>
  </si>
  <si>
    <t>JAČANJE LANCA VRIJEDNOSTI U ZDRAVSTVU NA REGIONALNOJ EU RAZINI</t>
  </si>
  <si>
    <t>Ostale intelektualne usluge</t>
  </si>
  <si>
    <t>Klinička bolnica Merkur</t>
  </si>
  <si>
    <t>K889002</t>
  </si>
  <si>
    <t>KLINIČKA BOLNICA MERKUR – IZRAVNA KAPITALNA ULAGANJA</t>
  </si>
  <si>
    <t>K889006</t>
  </si>
  <si>
    <t>A889001</t>
  </si>
  <si>
    <t>T889005</t>
  </si>
  <si>
    <t>OPERATIVNI PROGRAM UČINKOVITI LJUDSKI POTENCIJALI</t>
  </si>
  <si>
    <t>Klinički bolnički centar Sestre milosrdnice</t>
  </si>
  <si>
    <t>K895002</t>
  </si>
  <si>
    <t>KLINIČKI BOLNIČKI CENTAR SESTRE MILOSRDNICE – IZRAVNA KAPITALNA ULAGANJA</t>
  </si>
  <si>
    <t>Ostala nematerijalna proizvedena imovina</t>
  </si>
  <si>
    <t>K895007</t>
  </si>
  <si>
    <t>A895001</t>
  </si>
  <si>
    <t>A895003</t>
  </si>
  <si>
    <t>PROVEDBA PREVENTIVNIH PROGRAMA – KLINIČKI BOLNIČKI CENTAR SESTRE MILOSRDNICE</t>
  </si>
  <si>
    <t>Dodatno ulaganje na građevinskim objektima</t>
  </si>
  <si>
    <t>'Dodatno ulaganje na građevinskim objektima</t>
  </si>
  <si>
    <t>Klinički bolnički centar Osijek</t>
  </si>
  <si>
    <t>K890002</t>
  </si>
  <si>
    <t>KLINIČKI BOLNIČKI CENTAR OSIJEK – IZRAVNA KAPITALNA ULAGANJA</t>
  </si>
  <si>
    <t>A890001</t>
  </si>
  <si>
    <t>Klinički bolnički centar Split</t>
  </si>
  <si>
    <t>K885002</t>
  </si>
  <si>
    <t>KLINIČKI BOLNIČKI CENTAR SPLIT – IZRAVNA KAPITALNA ULAGANJA</t>
  </si>
  <si>
    <t>K885005</t>
  </si>
  <si>
    <t>PROGRAM KONKURENTNOST I KOHEZIJA 2021-2027</t>
  </si>
  <si>
    <t>Tekući prijenosi između proračunskih korisnika istog proračuna temeljem prijenosa EU sredstava</t>
  </si>
  <si>
    <t>T885006</t>
  </si>
  <si>
    <t>A885001</t>
  </si>
  <si>
    <t>Klinika za ortopediju Lovran</t>
  </si>
  <si>
    <t>K894002</t>
  </si>
  <si>
    <t>KLINIKA ZA ORTOPEDIJU LOVRAN – IZRAVNA KAPITALNA ULAGANJA</t>
  </si>
  <si>
    <t>A894001</t>
  </si>
  <si>
    <t>Klinika za infektivne bolesti dr. Fran Mihaljević</t>
  </si>
  <si>
    <t>K893002</t>
  </si>
  <si>
    <t>KLINIKA ZA INFEKTIVNE BOLESTI DR. FRAN MIHALJEVIĆ – IZRAVNA KAPITALNA ULAGANJA</t>
  </si>
  <si>
    <t>T893009</t>
  </si>
  <si>
    <t>A893001</t>
  </si>
  <si>
    <t>A893003</t>
  </si>
  <si>
    <t>PROVEDBA PREVENTIVNIH PROGRAMA – KLINIKA ZA INFEKTIVNE BOLESTI DR. FRAN MIHALJEVIĆ</t>
  </si>
  <si>
    <t>3213</t>
  </si>
  <si>
    <t>Klinička bolnica Dubrava</t>
  </si>
  <si>
    <t>K883002</t>
  </si>
  <si>
    <t>KLINIČKA BOLNICA DUBRAVA – IZRAVNA KAPITALNA ULAGANJA</t>
  </si>
  <si>
    <t>426</t>
  </si>
  <si>
    <t>4262</t>
  </si>
  <si>
    <t>K883003</t>
  </si>
  <si>
    <t>A883001</t>
  </si>
  <si>
    <t>T883004</t>
  </si>
  <si>
    <t>Klinički bolnički centar Zagreb</t>
  </si>
  <si>
    <t>K891002</t>
  </si>
  <si>
    <t>KLINIČKI BOLNIČKI CENTAR ZAGREB – IZRAVNA KAPITALNA ULAGANJA</t>
  </si>
  <si>
    <t>K891005</t>
  </si>
  <si>
    <t>K891007</t>
  </si>
  <si>
    <t>A891001</t>
  </si>
  <si>
    <t>A891004</t>
  </si>
  <si>
    <t>OBRADA UZORAKA TKIVA ZA ZAKLADU ANA RUKAVINA</t>
  </si>
  <si>
    <t>Rashodi lijekova i potošnog medicinskog materijala kod zdravstvenih ustanova</t>
  </si>
  <si>
    <t>A891006</t>
  </si>
  <si>
    <t>PROVEDBA PREVENTIVNIH PROGRAMA – KLINIČKI BOLNIČKI CENTAR ZAGREB</t>
  </si>
  <si>
    <t>Namjenski primitak -NPOO</t>
  </si>
  <si>
    <t>Građevinski objetki</t>
  </si>
  <si>
    <t>Dom zdravlja Ministarstva unutarnjih poslova Republike Hrvatske</t>
  </si>
  <si>
    <t>K898003</t>
  </si>
  <si>
    <t>DOM ZDRAVLJA MINISTARSTVA UNUTARNJIH POSLOVA REPUBLIKE HRVATSKE - IZRAVNA KAPITALNA ULAGANJA</t>
  </si>
  <si>
    <t>A898004</t>
  </si>
  <si>
    <t xml:space="preserve">ADMINISTRACIJA I UPRAVLJANJE </t>
  </si>
  <si>
    <t>Hrvatski zavod za hitnu medicinu</t>
  </si>
  <si>
    <t>A886001</t>
  </si>
  <si>
    <t>HRVATSKI ZAVOD ZA HITNU MEDICINU</t>
  </si>
  <si>
    <t>Plaće u naravi</t>
  </si>
  <si>
    <t>K886003</t>
  </si>
  <si>
    <t>HRVATSKI ZAVOD ZA HITNU MEDICINU – IZRAVNA KAPITALNA ULAGANJA</t>
  </si>
  <si>
    <t>K886004</t>
  </si>
  <si>
    <t>PROGRAM KONKURENTNOST I KOHEZIJA 2021. - 2027.</t>
  </si>
  <si>
    <t>Nacionalna memorijalna bolnica "dr. Juraj Njavro" Vukovar</t>
  </si>
  <si>
    <t>K929003</t>
  </si>
  <si>
    <t>NACIONALNA MEMORIJALNA BOLNICA VUKOVAR– IZRAVNA KAPITALNA ULAGANJA</t>
  </si>
  <si>
    <t>A929002</t>
  </si>
  <si>
    <t>Klinika za dječje bolesti Zagreb</t>
  </si>
  <si>
    <t>K892002</t>
  </si>
  <si>
    <t>KLINIKA ZA DJEČJE BOLESTI ZAGREB – IZRAVNA KAPITALNA ULAGANJA</t>
  </si>
  <si>
    <t>SIGURNOST GRAĐANA I PRTAVA NA ZDRAVSTVENE USLUGE</t>
  </si>
  <si>
    <t>A892001</t>
  </si>
  <si>
    <t>Opća bolnica Gospić</t>
  </si>
  <si>
    <t>K946002</t>
  </si>
  <si>
    <t>OPĆA BOLNICA GOSPIĆ– IZRAVNA KAPITALNA ULAGANJA</t>
  </si>
  <si>
    <t>329</t>
  </si>
  <si>
    <t>3292</t>
  </si>
  <si>
    <t>423</t>
  </si>
  <si>
    <t>4231</t>
  </si>
  <si>
    <t>A946003</t>
  </si>
  <si>
    <t>Opća županijska bolnica Pakrac i bolnica hrvatskih veterana</t>
  </si>
  <si>
    <t>K957002</t>
  </si>
  <si>
    <t>OPĆA ŽUPANIJSKA BOLNICA PAKRAC I BOLNICA HRVATSKIH VETERANA - IZRAVNA KAPITALNA ULAGANJA</t>
  </si>
  <si>
    <t>A957003</t>
  </si>
  <si>
    <t>Opća i veteranska bolnica "Hrvatski Ponos" Knin</t>
  </si>
  <si>
    <t>K945002</t>
  </si>
  <si>
    <t>OPĆA BOLNICA HRVATSKI PONOS KNIN– IZRAVNA KAPITALNA ULAGANJA</t>
  </si>
  <si>
    <t>Instrumenti, strojevi i oprema za druge namjene</t>
  </si>
  <si>
    <t>A945003</t>
  </si>
  <si>
    <t>Opća bolnica "Dr. Anđelko Višić" Bjelovar</t>
  </si>
  <si>
    <t>K960002</t>
  </si>
  <si>
    <t>OPĆA BOLNICA BJELOVAR– IZRAVNA KAPITALNA ULAGANJA</t>
  </si>
  <si>
    <t>Kamata za primljene kredite i zajmove</t>
  </si>
  <si>
    <t>Kamate za primljene kredite i zajmove od kreditnih i ostalih financijskih institucija izvan javnog sektora</t>
  </si>
  <si>
    <t>Rashodi za nabavu neproizvedene imovine</t>
  </si>
  <si>
    <t>Dodatna ulaganja na opremi</t>
  </si>
  <si>
    <t xml:space="preserve">Izdaci za otplatu glavnice primljenih kredita i zajmova </t>
  </si>
  <si>
    <t>Izdaci za otplatu kredita i zajmova od kreditnih institucija izvan javnog sektora</t>
  </si>
  <si>
    <t>A960003</t>
  </si>
  <si>
    <t>Županijska bolnica Čakovec</t>
  </si>
  <si>
    <t>'K955002</t>
  </si>
  <si>
    <t>OPĆA BOLNICA ČAKOVEC– IZRAVNA KAPITALNA ULAGANJA</t>
  </si>
  <si>
    <t>A955003</t>
  </si>
  <si>
    <t>Opća bolnica Dubrovnik</t>
  </si>
  <si>
    <t>K951002</t>
  </si>
  <si>
    <t>OPĆA BOLNICA DUBROVNIK– IZRAVNA KAPITALNA ULAGANJA</t>
  </si>
  <si>
    <t>Uredska i računalna oprema</t>
  </si>
  <si>
    <t>Uređaji i oprema za ostale namjene</t>
  </si>
  <si>
    <t>T951005</t>
  </si>
  <si>
    <t>JAČANJE OTPORTNOSTI ZDRAVSTVENOG SUSTAVA NPOO C5.1 - OB DUBROVNIK</t>
  </si>
  <si>
    <t>Plaće</t>
  </si>
  <si>
    <t>Matrrijalni rashodi</t>
  </si>
  <si>
    <t>Naknada za prijevoz i odvojeni život</t>
  </si>
  <si>
    <t>A951003</t>
  </si>
  <si>
    <t>Opća bolnica Karlovac</t>
  </si>
  <si>
    <t>K948002</t>
  </si>
  <si>
    <t>OPĆA BOLNICA KARLOVAC– IZRAVNA KAPITALNA ULAGANJA</t>
  </si>
  <si>
    <t>A948003</t>
  </si>
  <si>
    <t>Opća bolnica "Dr. Tomislav Bardek" Koprivnica</t>
  </si>
  <si>
    <t>K949002</t>
  </si>
  <si>
    <t>OPĆA BOLNICA "DR. TOMISLAV BARDEK" KOPRIVNICA - IZRAVNA KAPITALNA ULAGANJA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</si>
  <si>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</si>
  <si>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</si>
  <si>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A949003</t>
  </si>
  <si>
    <t>Opća županijska bolnica Našice</t>
  </si>
  <si>
    <t>K959002</t>
  </si>
  <si>
    <t>OPĆA ŽUPANIJSKA BOLNICA NAŠICE - IZRAVNA KAPITALNA ULAGANJA</t>
  </si>
  <si>
    <t>A959003</t>
  </si>
  <si>
    <t>Opća bolnica Nova Gradiška</t>
  </si>
  <si>
    <t>K954002</t>
  </si>
  <si>
    <t>OPĆA BOLNICA NOVA GRADIŠKA - IZRAVNA KAPITALNA ULAGANJA</t>
  </si>
  <si>
    <t>zatezne kamate-na kredit energetska obnova-kamate dobavljačima</t>
  </si>
  <si>
    <t>izdaci za otplatu glavnice primljenih kredita i zajmova</t>
  </si>
  <si>
    <t xml:space="preserve">otplata glavnice primljenih kredita </t>
  </si>
  <si>
    <t xml:space="preserve">otplata glavnice primljenih kredita-kredit realizirala Brodsko posavska županija </t>
  </si>
  <si>
    <t>A954003</t>
  </si>
  <si>
    <t>Opća bolnica i bolnica branitelja Domovinskog rata Ogulin</t>
  </si>
  <si>
    <t>K947002</t>
  </si>
  <si>
    <t>OPĆA BOLNICA I BOLNICA BRANITELJA DOMOVINSKOG RATA OGULIN - IZRAVNA KAPITALNA ULAGANJA</t>
  </si>
  <si>
    <t>Rashodi za nabavu nefinancijske imovine</t>
  </si>
  <si>
    <t xml:space="preserve">Uređaji, strojevi i oprema za ostale namjene </t>
  </si>
  <si>
    <t xml:space="preserve">Prijevozna sredstva u cestovnom prometu </t>
  </si>
  <si>
    <t xml:space="preserve">Dodatna ulaganja na postrojenjima i opremi </t>
  </si>
  <si>
    <t>A947003</t>
  </si>
  <si>
    <t>Opća županijska bolnica Požega</t>
  </si>
  <si>
    <t>K956002</t>
  </si>
  <si>
    <t>OPĆA BOLNICA POŽEGA– IZRAVNA KAPITALNA ULAGANJA</t>
  </si>
  <si>
    <t>4221</t>
  </si>
  <si>
    <t xml:space="preserve">Nematerijalna proizvedena imovina </t>
  </si>
  <si>
    <t>A956004</t>
  </si>
  <si>
    <t>Opća bolnica Pula - Ospedale generale Pola</t>
  </si>
  <si>
    <t>K963002</t>
  </si>
  <si>
    <t>OPĆA BOLNICA PULA - OSPEDALE GENERALE POLA - IZRAVNA KAPITALNA ULAGANJA</t>
  </si>
  <si>
    <t>A963001</t>
  </si>
  <si>
    <t>ADMINISTRACIJA I UPRAVLJANJE (IZ EVIDENCIJSKIH PRIHODA)</t>
  </si>
  <si>
    <t>Namjenski primici - ostali</t>
  </si>
  <si>
    <t>A963003</t>
  </si>
  <si>
    <t>Opća bolnica "Dr. Ivo Pedišić" Sisak</t>
  </si>
  <si>
    <t>K950001</t>
  </si>
  <si>
    <t>OPĆA BOLNICA SISAK– IZRAVNA KAPITALNA ULAGANJA</t>
  </si>
  <si>
    <t>Kamate za primljene kredite i zajmove od kreditnih i ostalih institucija izvan javnog sektora</t>
  </si>
  <si>
    <t>A950003</t>
  </si>
  <si>
    <t>Opća bolnica "Dr. Josip Benčević" Slavonski Brod</t>
  </si>
  <si>
    <t>K953002</t>
  </si>
  <si>
    <t>OPĆA BOLNICA "DR. JOSIP BENČEVIĆ" SLAVONSKI BROD - IZRAVNA KAPITALNA ULAGANJA</t>
  </si>
  <si>
    <t>kamate za primljene kredite</t>
  </si>
  <si>
    <t>Uređaji ,strojevi i oprema za posebne namjene</t>
  </si>
  <si>
    <t>Otplata glavnice</t>
  </si>
  <si>
    <t>Otplata glavnice primljenih kredita</t>
  </si>
  <si>
    <t>Otplata glavnice primljenih kredita od banaka</t>
  </si>
  <si>
    <t>A953003</t>
  </si>
  <si>
    <t>Opća bolnica Šibensko-kninske županije</t>
  </si>
  <si>
    <t>K965001</t>
  </si>
  <si>
    <t>OPĆA BOLNICA ŠIBENSKO-KNINSKE ŽUPANIJE - IZRAVNA KAPITALNA ULAGANJA</t>
  </si>
  <si>
    <r>
      <t xml:space="preserve">Rashodi za nabavu neproizvedene </t>
    </r>
    <r>
      <rPr>
        <sz val="11"/>
        <rFont val="Arial"/>
        <family val="2"/>
        <charset val="238"/>
      </rPr>
      <t>dugotrajne</t>
    </r>
    <r>
      <rPr>
        <sz val="11"/>
        <color indexed="10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imovine</t>
    </r>
  </si>
  <si>
    <t>K965004</t>
  </si>
  <si>
    <t>OPĆA BOLNICA ŠIBENSKO KNINSKE ŽUPANIJE - IZGRADNJA</t>
  </si>
  <si>
    <t>A965003</t>
  </si>
  <si>
    <t>Opća bolnica Varaždin</t>
  </si>
  <si>
    <t>K952002</t>
  </si>
  <si>
    <t>OPĆA BOLNICA VARAŽDIN - IZRAVNA KAPITALNA ULAGANJA</t>
  </si>
  <si>
    <t>K952004</t>
  </si>
  <si>
    <t>Namjenski primitak - NPOO</t>
  </si>
  <si>
    <t>Rashoodi za usluge</t>
  </si>
  <si>
    <t>Dodatna ulaganja</t>
  </si>
  <si>
    <t>A952006</t>
  </si>
  <si>
    <t>Opća županijska bolnica Vinkovci</t>
  </si>
  <si>
    <t>K962002</t>
  </si>
  <si>
    <t>OPĆA ŽUPANIJSKA BOLNICA VINKOVCI - IZRAVNA KAPITALNA ULAGANJA</t>
  </si>
  <si>
    <t>A962003</t>
  </si>
  <si>
    <t>Opća bolnica Virovitica</t>
  </si>
  <si>
    <t>K958002</t>
  </si>
  <si>
    <t>OPĆA BOLNICA VIROVITICA– IZRAVNA KAPITALNA ULAGANJA</t>
  </si>
  <si>
    <t>A958003</t>
  </si>
  <si>
    <t>Opća bolnica Zabok i bolnica hrvatskih veterana</t>
  </si>
  <si>
    <t>K964002</t>
  </si>
  <si>
    <t>OPĆA BOLNICA ZABOK I BOLNICA HRVATSKIH VETERANA - IZRAVNA KAPITALNA ULAGANJA</t>
  </si>
  <si>
    <t>A964003</t>
  </si>
  <si>
    <t>Opća bolnica Zadar</t>
  </si>
  <si>
    <t>K961001</t>
  </si>
  <si>
    <t>OPĆA BOLNICA ZADAR– IZRAVNA KAPITALNA ULAGANJA</t>
  </si>
  <si>
    <t>A961004</t>
  </si>
  <si>
    <t>Klinička Bolnica Sveti Duh</t>
  </si>
  <si>
    <t>K944002</t>
  </si>
  <si>
    <t>KLINIČKA BOLNICA SVETI DUH - IZRAVNA KAPITALNA ULAGANJA</t>
  </si>
  <si>
    <t xml:space="preserve">Uredska oprema i namještaj </t>
  </si>
  <si>
    <t>Nematrijalna proizvedena imovina</t>
  </si>
  <si>
    <t>A944003</t>
  </si>
  <si>
    <t xml:space="preserve">                                                                              FINANCIJSKI PLAN 2026. - 2028. GODINE</t>
  </si>
  <si>
    <t>Ostali prihodi za posebne namjene</t>
  </si>
  <si>
    <t>IF43</t>
  </si>
  <si>
    <t>Ostale pomoći</t>
  </si>
  <si>
    <t>IF52</t>
  </si>
  <si>
    <t>Vlastiti prihodi</t>
  </si>
  <si>
    <t>IF31</t>
  </si>
  <si>
    <t>Donacije</t>
  </si>
  <si>
    <t>IF61</t>
  </si>
  <si>
    <t>Europski socijalni fond (ESF)</t>
  </si>
  <si>
    <t>IF561</t>
  </si>
  <si>
    <t>Mehanizam za oporavak i otpornost</t>
  </si>
  <si>
    <t>IF581</t>
  </si>
  <si>
    <t>Europski fond za regionalni razvoj (EFRR)</t>
  </si>
  <si>
    <t>IF563</t>
  </si>
  <si>
    <t>Knjige, umjetnička djela i ostale izložbene vrijednosti</t>
  </si>
  <si>
    <t>Knjige</t>
  </si>
  <si>
    <t>Prihodi od prodaje ili zamjene nefinancijske imovine i naknade s naslova osiguranja</t>
  </si>
  <si>
    <t>IF71</t>
  </si>
  <si>
    <t>nabava raznih stolica, stolova,printera i slično</t>
  </si>
  <si>
    <t>klima uređaji</t>
  </si>
  <si>
    <t>nabava sitnih medicinskih instrumenata</t>
  </si>
  <si>
    <t>razni uređaji za čišćenje</t>
  </si>
  <si>
    <t>nabava novog vozila</t>
  </si>
  <si>
    <t>razna programska rješenja</t>
  </si>
  <si>
    <t>preseljenje kontejnera i razne nadogradnje građ.objekata</t>
  </si>
  <si>
    <t>dodatna ulaganja na medicinskoj opremi</t>
  </si>
  <si>
    <t>Oćekuje se podnošenje projektne prijave na otvoreni Poziv na dostavu projektnih prijedloga "Energetska obnova zgrada javnog sektora" u sklopu programa "Konkurentnost i kohezija 2021-2027" najavljenog od strane Ministarstva prostornog uređenja, graditeljstva i državne imovine, te temeljem istog sufinanciranje izrade projektne dokumentacije, izvoeđenja radova obnove, usluga stručnog nadzora, upravljanja projektom te mjera promidžbe i vidljivosti.Obzirom da se radi o dubinskoj energetskoj obnovi te potencijalnom financiranju iz EU fondova do 80% trenutno je izračun napravljen na bazi 40% IF12 i 60% IF563</t>
  </si>
  <si>
    <t xml:space="preserve"> </t>
  </si>
  <si>
    <t>sukladno pismu namjere za doniranjem sredstva za nabavu medicinske opreme za neonatologiju</t>
  </si>
  <si>
    <t>prihod od prodaje vozila kojim će se nabaviti sitna medicinska oprema</t>
  </si>
  <si>
    <t>K889007</t>
  </si>
  <si>
    <t>troškovi za rad u vanjskim ambulantama i klinička ispitivanja</t>
  </si>
  <si>
    <t>Plaće za prekovremeni rad</t>
  </si>
  <si>
    <t>prema planiranom izvršenju</t>
  </si>
  <si>
    <t>troškovi za razne projektne dokumentacije i intelektualne usluge</t>
  </si>
  <si>
    <t>za podmirenje troškova za plaće dežuraca iz drugih ustanova</t>
  </si>
  <si>
    <t xml:space="preserve">zatezne kamate od veledrogerija </t>
  </si>
  <si>
    <t>sukladno kolektivnom ugovoru i planiranom izvršenju</t>
  </si>
  <si>
    <t>sukladno kolektivnom ugovoru i broju zaposlenika</t>
  </si>
  <si>
    <t>prema planiranoj nabavi uredskog, tehničkog i materijala za čišćenje</t>
  </si>
  <si>
    <t>za troškove nabave namirnica</t>
  </si>
  <si>
    <t>planirano izvršenje</t>
  </si>
  <si>
    <t>za razne rezervne dijelove opreme</t>
  </si>
  <si>
    <t>za nabavu zaštitne odjeće za medicinsko osoblje</t>
  </si>
  <si>
    <t>razne servisne ugovore i mjesečno održavanje</t>
  </si>
  <si>
    <t>troškovi odvoženja raznog infektivnog i medicinskog otpada</t>
  </si>
  <si>
    <t>najamnine za medicinske instrumente, zaštitnu odjeću</t>
  </si>
  <si>
    <t>troškovi od drugih zdravstvenih ustanova za liječenje pacijenata</t>
  </si>
  <si>
    <t>razne intelektualne usluge, usluge studentskog servisa i pravne usluge</t>
  </si>
  <si>
    <t>objave natječaja, razne ostale usluge</t>
  </si>
  <si>
    <t>troškovi osiguranja vozila</t>
  </si>
  <si>
    <t>razna članarine u medicinskim društvima</t>
  </si>
  <si>
    <t>javnobilježničke pristojbe i slično</t>
  </si>
  <si>
    <t>prema pravomoćnim sudskim presudama</t>
  </si>
  <si>
    <t>Izvanredni rashodi</t>
  </si>
  <si>
    <t>RAshodi po osnovi utroška lijekova i potrošnog medicinskog materijala</t>
  </si>
  <si>
    <t>sukladno planiranim donacijama</t>
  </si>
  <si>
    <t>Rashodi po osnovi donacija lijekova i potrošnog medicinskog materijala</t>
  </si>
  <si>
    <t>sukladno sklopljenom ugovoru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</si>
</sst>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n_-;\-* #,##0.00\ _k_n_-;_-* &quot;-&quot;??\ _k_n_-;_-@_-"/>
    <numFmt numFmtId="164" formatCode="_-* #,##0.00_-;\-* #,##0.00_-;_-* &quot;-&quot;??_-;_-@_-"/>
    <numFmt numFmtId="165" formatCode="#,##0.00_ ;[Red]\-#,##0.00\ "/>
    <numFmt numFmtId="166" formatCode="0_ ;\-0\ "/>
    <numFmt numFmtId="167" formatCode="#,##0.00;[Red]#,##0.00"/>
    <numFmt numFmtId="168" formatCode="0.0"/>
    <numFmt numFmtId="169" formatCode="&quot;- &quot;@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</font>
    <font>
      <sz val="11"/>
      <color rgb="FFFF0000"/>
      <name val="Arial"/>
      <family val="2"/>
      <charset val="238"/>
    </font>
    <font>
      <sz val="10"/>
      <color indexed="8"/>
      <name val="Arial"/>
      <family val="2"/>
    </font>
    <font>
      <sz val="11"/>
      <color rgb="FF000000"/>
      <name val="Arial"/>
      <family val="2"/>
      <charset val="238"/>
    </font>
    <font>
      <sz val="11"/>
      <name val="Arial"/>
      <family val="2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BE5D6"/>
        <bgColor rgb="FFE2F0D9"/>
      </patternFill>
    </fill>
    <fill>
      <patternFill patternType="solid">
        <fgColor rgb="FFF4B183"/>
        <bgColor rgb="FFFF8080"/>
      </patternFill>
    </fill>
    <fill>
      <patternFill patternType="solid">
        <fgColor rgb="FFFFFFFF"/>
        <bgColor rgb="FFE2F0D9"/>
      </patternFill>
    </fill>
    <fill>
      <patternFill patternType="solid">
        <fgColor indexed="22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/>
      <bottom style="thin">
        <color rgb="FF000080"/>
      </bottom>
      <diagonal/>
    </border>
    <border>
      <left/>
      <right style="thin">
        <color rgb="FF000080"/>
      </right>
      <top/>
      <bottom style="thin">
        <color rgb="FF000080"/>
      </bottom>
      <diagonal/>
    </border>
    <border>
      <left style="thick">
        <color rgb="FFFF0000"/>
      </left>
      <right style="thin">
        <color indexed="18"/>
      </right>
      <top style="thick">
        <color rgb="FFFF0000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ck">
        <color rgb="FFFF0000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rgb="FF000000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rgb="FFFF0000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auto="1"/>
      </left>
      <right/>
      <top style="thin">
        <color auto="1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164" fontId="1" fillId="0" borderId="0" applyFont="0" applyFill="0" applyBorder="0" applyAlignment="0" applyProtection="0"/>
    <xf numFmtId="4" fontId="5" fillId="2" borderId="1" applyNumberFormat="0" applyProtection="0">
      <alignment horizontal="left" vertical="center" indent="1" justifyLastLine="1"/>
    </xf>
    <xf numFmtId="4" fontId="5" fillId="2" borderId="1" applyNumberFormat="0" applyProtection="0">
      <alignment horizontal="left" vertical="center" indent="1" justifyLastLine="1"/>
    </xf>
    <xf numFmtId="4" fontId="5" fillId="2" borderId="1" applyNumberFormat="0" applyProtection="0">
      <alignment horizontal="left" vertical="center" indent="1" justifyLastLine="1"/>
    </xf>
    <xf numFmtId="0" fontId="5" fillId="5" borderId="1" applyNumberFormat="0" applyProtection="0">
      <alignment horizontal="left" vertical="center" indent="1" justifyLastLine="1"/>
    </xf>
    <xf numFmtId="4" fontId="5" fillId="7" borderId="1" applyNumberFormat="0" applyProtection="0">
      <alignment vertical="center"/>
    </xf>
    <xf numFmtId="0" fontId="5" fillId="8" borderId="1" applyNumberFormat="0" applyProtection="0">
      <alignment horizontal="left" vertical="center" indent="1" justifyLastLine="1"/>
    </xf>
    <xf numFmtId="0" fontId="5" fillId="9" borderId="1" applyNumberFormat="0" applyProtection="0">
      <alignment horizontal="left" vertical="center" indent="1" justifyLastLine="1"/>
    </xf>
    <xf numFmtId="0" fontId="5" fillId="9" borderId="1" applyNumberFormat="0" applyProtection="0">
      <alignment horizontal="left" vertical="center" indent="1" justifyLastLine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0" fontId="5" fillId="8" borderId="1" applyNumberFormat="0" applyProtection="0">
      <alignment horizontal="left" vertical="center" indent="1" justifyLastLine="1"/>
    </xf>
    <xf numFmtId="4" fontId="5" fillId="0" borderId="1" applyNumberFormat="0" applyProtection="0">
      <alignment horizontal="right" vertical="center"/>
    </xf>
    <xf numFmtId="0" fontId="5" fillId="5" borderId="2" applyNumberFormat="0" applyProtection="0">
      <alignment horizontal="left" vertical="center" indent="1" justifyLastLine="1"/>
    </xf>
    <xf numFmtId="4" fontId="7" fillId="9" borderId="3" applyNumberFormat="0" applyProtection="0">
      <alignment horizontal="right" vertical="center"/>
    </xf>
    <xf numFmtId="4" fontId="7" fillId="9" borderId="3" applyNumberFormat="0" applyProtection="0">
      <alignment horizontal="right" vertical="center"/>
    </xf>
    <xf numFmtId="4" fontId="11" fillId="17" borderId="10" applyNumberFormat="0" applyProtection="0">
      <alignment vertical="center"/>
    </xf>
    <xf numFmtId="4" fontId="11" fillId="17" borderId="11" applyNumberFormat="0" applyProtection="0">
      <alignment vertical="center"/>
    </xf>
    <xf numFmtId="0" fontId="12" fillId="0" borderId="0"/>
    <xf numFmtId="0" fontId="12" fillId="18" borderId="14" applyNumberFormat="0" applyProtection="0">
      <alignment horizontal="left" vertical="center" indent="1"/>
    </xf>
    <xf numFmtId="4" fontId="5" fillId="0" borderId="13" applyNumberFormat="0" applyProtection="0">
      <alignment horizontal="right" vertical="center"/>
    </xf>
    <xf numFmtId="0" fontId="19" fillId="0" borderId="0"/>
    <xf numFmtId="0" fontId="17" fillId="0" borderId="0"/>
    <xf numFmtId="0" fontId="22" fillId="0" borderId="0"/>
    <xf numFmtId="0" fontId="22" fillId="0" borderId="0"/>
    <xf numFmtId="0" fontId="5" fillId="24" borderId="18" applyNumberFormat="0" applyProtection="0">
      <alignment horizontal="left" vertical="center" indent="1" justifyLastLine="1"/>
    </xf>
    <xf numFmtId="4" fontId="5" fillId="7" borderId="18" applyNumberFormat="0" applyProtection="0">
      <alignment vertical="center"/>
    </xf>
    <xf numFmtId="4" fontId="5" fillId="2" borderId="20" applyNumberFormat="0" applyProtection="0">
      <alignment horizontal="left" vertical="center" indent="1" justifyLastLine="1"/>
    </xf>
    <xf numFmtId="4" fontId="5" fillId="2" borderId="20" applyNumberFormat="0" applyProtection="0">
      <alignment horizontal="left" vertical="center" indent="1" justifyLastLine="1"/>
    </xf>
    <xf numFmtId="0" fontId="5" fillId="5" borderId="20" applyNumberFormat="0" applyProtection="0">
      <alignment horizontal="left" vertical="center" indent="1" justifyLastLine="1"/>
    </xf>
    <xf numFmtId="4" fontId="5" fillId="7" borderId="20" applyNumberFormat="0" applyProtection="0">
      <alignment vertical="center"/>
    </xf>
    <xf numFmtId="0" fontId="5" fillId="8" borderId="20" applyNumberFormat="0" applyProtection="0">
      <alignment horizontal="left" vertical="center" indent="1" justifyLastLine="1"/>
    </xf>
    <xf numFmtId="4" fontId="5" fillId="0" borderId="20" applyNumberFormat="0" applyProtection="0">
      <alignment horizontal="right" vertical="center"/>
    </xf>
    <xf numFmtId="0" fontId="5" fillId="9" borderId="20" applyNumberFormat="0" applyProtection="0">
      <alignment horizontal="left" vertical="center" indent="1" justifyLastLine="1"/>
    </xf>
    <xf numFmtId="0" fontId="5" fillId="9" borderId="20" applyNumberFormat="0" applyProtection="0">
      <alignment horizontal="left" vertical="center" indent="1" justifyLastLine="1"/>
    </xf>
    <xf numFmtId="4" fontId="5" fillId="0" borderId="20" applyNumberFormat="0" applyProtection="0">
      <alignment horizontal="right" vertical="center"/>
    </xf>
    <xf numFmtId="9" fontId="1" fillId="0" borderId="0" applyFont="0" applyFill="0" applyBorder="0" applyAlignment="0" applyProtection="0"/>
  </cellStyleXfs>
  <cellXfs count="565">
    <xf numFmtId="0" fontId="0" fillId="0" borderId="0" xfId="0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vertical="top" wrapText="1"/>
    </xf>
    <xf numFmtId="0" fontId="2" fillId="0" borderId="0" xfId="0" applyFont="1"/>
    <xf numFmtId="4" fontId="3" fillId="0" borderId="0" xfId="0" applyNumberFormat="1" applyFont="1" applyAlignment="1">
      <alignment vertical="center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1" fontId="3" fillId="6" borderId="1" xfId="5" quotePrefix="1" applyNumberFormat="1" applyFont="1" applyFill="1" applyAlignment="1">
      <alignment horizontal="center" vertical="center" justifyLastLine="1"/>
    </xf>
    <xf numFmtId="2" fontId="3" fillId="6" borderId="1" xfId="5" quotePrefix="1" applyNumberFormat="1" applyFont="1" applyFill="1" applyAlignment="1">
      <alignment vertical="top" wrapText="1"/>
    </xf>
    <xf numFmtId="1" fontId="3" fillId="3" borderId="1" xfId="7" quotePrefix="1" applyNumberFormat="1" applyFont="1" applyFill="1" applyAlignment="1">
      <alignment horizontal="center" vertical="center" justifyLastLine="1"/>
    </xf>
    <xf numFmtId="2" fontId="3" fillId="3" borderId="1" xfId="7" quotePrefix="1" applyNumberFormat="1" applyFont="1" applyFill="1" applyAlignment="1">
      <alignment vertical="top" wrapText="1"/>
    </xf>
    <xf numFmtId="1" fontId="3" fillId="10" borderId="1" xfId="8" quotePrefix="1" applyNumberFormat="1" applyFont="1" applyFill="1" applyAlignment="1">
      <alignment horizontal="center" vertical="center" justifyLastLine="1"/>
    </xf>
    <xf numFmtId="2" fontId="3" fillId="10" borderId="1" xfId="8" quotePrefix="1" applyNumberFormat="1" applyFont="1" applyFill="1" applyAlignment="1">
      <alignment vertical="top" wrapText="1"/>
    </xf>
    <xf numFmtId="1" fontId="3" fillId="11" borderId="1" xfId="8" quotePrefix="1" applyNumberFormat="1" applyFont="1" applyFill="1" applyAlignment="1">
      <alignment horizontal="center" vertical="center" justifyLastLine="1"/>
    </xf>
    <xf numFmtId="2" fontId="3" fillId="11" borderId="1" xfId="8" quotePrefix="1" applyNumberFormat="1" applyFont="1" applyFill="1" applyAlignment="1">
      <alignment vertical="top" wrapText="1"/>
    </xf>
    <xf numFmtId="1" fontId="3" fillId="4" borderId="1" xfId="8" quotePrefix="1" applyNumberFormat="1" applyFont="1" applyFill="1" applyAlignment="1">
      <alignment horizontal="center" vertical="center" justifyLastLine="1"/>
    </xf>
    <xf numFmtId="2" fontId="3" fillId="4" borderId="1" xfId="8" quotePrefix="1" applyNumberFormat="1" applyFont="1" applyFill="1" applyAlignment="1">
      <alignment vertical="top" wrapText="1"/>
    </xf>
    <xf numFmtId="1" fontId="3" fillId="12" borderId="1" xfId="8" quotePrefix="1" applyNumberFormat="1" applyFont="1" applyFill="1" applyAlignment="1">
      <alignment horizontal="center" vertical="center" justifyLastLine="1"/>
    </xf>
    <xf numFmtId="2" fontId="3" fillId="12" borderId="1" xfId="8" quotePrefix="1" applyNumberFormat="1" applyFont="1" applyFill="1" applyAlignment="1">
      <alignment vertical="top" wrapText="1"/>
    </xf>
    <xf numFmtId="1" fontId="3" fillId="13" borderId="1" xfId="8" quotePrefix="1" applyNumberFormat="1" applyFont="1" applyFill="1" applyAlignment="1">
      <alignment horizontal="center" vertical="center" justifyLastLine="1"/>
    </xf>
    <xf numFmtId="2" fontId="3" fillId="13" borderId="1" xfId="8" quotePrefix="1" applyNumberFormat="1" applyFont="1" applyFill="1" applyAlignment="1">
      <alignment vertical="top" wrapText="1"/>
    </xf>
    <xf numFmtId="2" fontId="3" fillId="3" borderId="1" xfId="12" quotePrefix="1" applyNumberFormat="1" applyFont="1" applyFill="1" applyAlignment="1">
      <alignment vertical="top" wrapText="1"/>
    </xf>
    <xf numFmtId="1" fontId="3" fillId="10" borderId="1" xfId="9" quotePrefix="1" applyNumberFormat="1" applyFont="1" applyFill="1" applyAlignment="1">
      <alignment horizontal="center" vertical="center" justifyLastLine="1"/>
    </xf>
    <xf numFmtId="2" fontId="3" fillId="10" borderId="1" xfId="9" quotePrefix="1" applyNumberFormat="1" applyFont="1" applyFill="1" applyAlignment="1">
      <alignment vertical="top" wrapText="1"/>
    </xf>
    <xf numFmtId="1" fontId="3" fillId="11" borderId="1" xfId="9" quotePrefix="1" applyNumberFormat="1" applyFont="1" applyFill="1" applyAlignment="1">
      <alignment horizontal="center" vertical="center" justifyLastLine="1"/>
    </xf>
    <xf numFmtId="2" fontId="3" fillId="11" borderId="1" xfId="9" quotePrefix="1" applyNumberFormat="1" applyFont="1" applyFill="1" applyAlignment="1">
      <alignment vertical="top" wrapText="1"/>
    </xf>
    <xf numFmtId="1" fontId="3" fillId="4" borderId="1" xfId="9" quotePrefix="1" applyNumberFormat="1" applyFont="1" applyFill="1" applyAlignment="1">
      <alignment horizontal="center" vertical="center" justifyLastLine="1"/>
    </xf>
    <xf numFmtId="2" fontId="3" fillId="4" borderId="1" xfId="9" quotePrefix="1" applyNumberFormat="1" applyFont="1" applyFill="1" applyAlignment="1">
      <alignment vertical="top" wrapText="1"/>
    </xf>
    <xf numFmtId="2" fontId="3" fillId="12" borderId="1" xfId="9" quotePrefix="1" applyNumberFormat="1" applyFont="1" applyFill="1" applyAlignment="1">
      <alignment vertical="top" wrapText="1"/>
    </xf>
    <xf numFmtId="2" fontId="3" fillId="13" borderId="1" xfId="9" quotePrefix="1" applyNumberFormat="1" applyFont="1" applyFill="1" applyAlignment="1">
      <alignment vertical="top" wrapText="1"/>
    </xf>
    <xf numFmtId="1" fontId="3" fillId="13" borderId="1" xfId="9" quotePrefix="1" applyNumberFormat="1" applyFont="1" applyFill="1" applyAlignment="1">
      <alignment horizontal="center" vertical="center" justifyLastLine="1"/>
    </xf>
    <xf numFmtId="1" fontId="6" fillId="10" borderId="1" xfId="9" quotePrefix="1" applyNumberFormat="1" applyFont="1" applyFill="1" applyAlignment="1">
      <alignment horizontal="center" vertical="center" justifyLastLine="1"/>
    </xf>
    <xf numFmtId="0" fontId="2" fillId="13" borderId="0" xfId="0" applyFont="1" applyFill="1"/>
    <xf numFmtId="1" fontId="3" fillId="6" borderId="2" xfId="14" quotePrefix="1" applyNumberFormat="1" applyFont="1" applyFill="1" applyAlignment="1">
      <alignment horizontal="center" vertical="center" justifyLastLine="1"/>
    </xf>
    <xf numFmtId="2" fontId="3" fillId="6" borderId="2" xfId="14" quotePrefix="1" applyNumberFormat="1" applyFont="1" applyFill="1" applyAlignment="1">
      <alignment vertical="top" wrapText="1"/>
    </xf>
    <xf numFmtId="2" fontId="3" fillId="0" borderId="1" xfId="8" quotePrefix="1" applyNumberFormat="1" applyFont="1" applyFill="1" applyAlignment="1">
      <alignment vertical="top" wrapText="1"/>
    </xf>
    <xf numFmtId="0" fontId="3" fillId="14" borderId="6" xfId="0" applyFont="1" applyFill="1" applyBorder="1" applyAlignment="1">
      <alignment wrapText="1"/>
    </xf>
    <xf numFmtId="0" fontId="3" fillId="15" borderId="6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1" fontId="2" fillId="13" borderId="1" xfId="8" quotePrefix="1" applyNumberFormat="1" applyFont="1" applyFill="1" applyAlignment="1">
      <alignment horizontal="center" vertical="center" justifyLastLine="1"/>
    </xf>
    <xf numFmtId="1" fontId="3" fillId="12" borderId="1" xfId="8" quotePrefix="1" applyNumberFormat="1" applyFont="1" applyFill="1" applyAlignment="1" applyProtection="1">
      <alignment horizontal="center" vertical="center" justifyLastLine="1"/>
    </xf>
    <xf numFmtId="2" fontId="3" fillId="12" borderId="1" xfId="8" quotePrefix="1" applyNumberFormat="1" applyFont="1" applyFill="1" applyAlignment="1" applyProtection="1">
      <alignment vertical="top" wrapText="1"/>
    </xf>
    <xf numFmtId="2" fontId="3" fillId="4" borderId="1" xfId="8" quotePrefix="1" applyNumberFormat="1" applyFont="1" applyFill="1" applyAlignment="1" applyProtection="1">
      <alignment vertical="top" wrapText="1"/>
    </xf>
    <xf numFmtId="1" fontId="3" fillId="13" borderId="1" xfId="8" quotePrefix="1" applyNumberFormat="1" applyFont="1" applyFill="1" applyAlignment="1" applyProtection="1">
      <alignment horizontal="center" vertical="center" justifyLastLine="1"/>
    </xf>
    <xf numFmtId="2" fontId="3" fillId="0" borderId="1" xfId="8" quotePrefix="1" applyNumberFormat="1" applyFont="1" applyFill="1" applyAlignment="1" applyProtection="1">
      <alignment vertical="top" wrapText="1"/>
    </xf>
    <xf numFmtId="1" fontId="3" fillId="0" borderId="1" xfId="8" quotePrefix="1" applyNumberFormat="1" applyFont="1" applyFill="1" applyAlignment="1">
      <alignment horizontal="center" vertical="center" justifyLastLine="1"/>
    </xf>
    <xf numFmtId="0" fontId="2" fillId="0" borderId="0" xfId="0" applyFont="1" applyAlignment="1">
      <alignment vertical="center"/>
    </xf>
    <xf numFmtId="2" fontId="3" fillId="12" borderId="1" xfId="8" quotePrefix="1" applyNumberFormat="1" applyFont="1" applyFill="1" applyAlignment="1">
      <alignment vertical="center" wrapText="1"/>
    </xf>
    <xf numFmtId="2" fontId="3" fillId="13" borderId="1" xfId="8" quotePrefix="1" applyNumberFormat="1" applyFont="1" applyFill="1" applyAlignment="1" applyProtection="1">
      <alignment vertical="top" wrapText="1"/>
    </xf>
    <xf numFmtId="1" fontId="6" fillId="13" borderId="1" xfId="8" quotePrefix="1" applyNumberFormat="1" applyFont="1" applyFill="1" applyAlignment="1">
      <alignment horizontal="center" vertical="center" justifyLastLine="1"/>
    </xf>
    <xf numFmtId="2" fontId="6" fillId="13" borderId="1" xfId="8" quotePrefix="1" applyNumberFormat="1" applyFont="1" applyFill="1" applyAlignment="1">
      <alignment vertical="center" wrapText="1"/>
    </xf>
    <xf numFmtId="2" fontId="2" fillId="13" borderId="1" xfId="8" quotePrefix="1" applyNumberFormat="1" applyFont="1" applyFill="1" applyAlignment="1">
      <alignment vertical="center" wrapText="1"/>
    </xf>
    <xf numFmtId="1" fontId="3" fillId="12" borderId="1" xfId="9" quotePrefix="1" applyNumberFormat="1" applyFont="1" applyFill="1" applyAlignment="1">
      <alignment horizontal="center" vertical="center" justifyLastLine="1"/>
    </xf>
    <xf numFmtId="0" fontId="3" fillId="13" borderId="1" xfId="8" quotePrefix="1" applyNumberFormat="1" applyFont="1" applyFill="1" applyAlignment="1">
      <alignment horizontal="center" vertical="center" justifyLastLine="1"/>
    </xf>
    <xf numFmtId="4" fontId="3" fillId="12" borderId="1" xfId="9" quotePrefix="1" applyNumberFormat="1" applyFont="1" applyFill="1" applyAlignment="1">
      <alignment vertical="top" wrapText="1"/>
    </xf>
    <xf numFmtId="4" fontId="3" fillId="12" borderId="1" xfId="9" quotePrefix="1" applyNumberFormat="1" applyFont="1" applyFill="1" applyAlignment="1">
      <alignment vertical="center" wrapText="1"/>
    </xf>
    <xf numFmtId="1" fontId="3" fillId="0" borderId="1" xfId="9" quotePrefix="1" applyNumberFormat="1" applyFont="1" applyFill="1" applyAlignment="1">
      <alignment horizontal="center" vertical="center" justifyLastLine="1"/>
    </xf>
    <xf numFmtId="2" fontId="3" fillId="0" borderId="1" xfId="9" quotePrefix="1" applyNumberFormat="1" applyFont="1" applyFill="1" applyAlignment="1">
      <alignment vertical="center" wrapText="1"/>
    </xf>
    <xf numFmtId="1" fontId="2" fillId="4" borderId="1" xfId="8" quotePrefix="1" applyNumberFormat="1" applyFont="1" applyFill="1" applyAlignment="1">
      <alignment horizontal="center" vertical="center" justifyLastLine="1"/>
    </xf>
    <xf numFmtId="2" fontId="2" fillId="4" borderId="1" xfId="8" quotePrefix="1" applyNumberFormat="1" applyFont="1" applyFill="1" applyAlignment="1">
      <alignment vertical="top" wrapText="1"/>
    </xf>
    <xf numFmtId="1" fontId="2" fillId="12" borderId="1" xfId="8" quotePrefix="1" applyNumberFormat="1" applyFont="1" applyFill="1" applyAlignment="1">
      <alignment horizontal="center" vertical="center" justifyLastLine="1"/>
    </xf>
    <xf numFmtId="2" fontId="2" fillId="12" borderId="1" xfId="8" quotePrefix="1" applyNumberFormat="1" applyFont="1" applyFill="1" applyAlignment="1">
      <alignment vertical="top" wrapText="1"/>
    </xf>
    <xf numFmtId="0" fontId="2" fillId="13" borderId="1" xfId="8" quotePrefix="1" applyNumberFormat="1" applyFont="1" applyFill="1" applyAlignment="1">
      <alignment horizontal="center" vertical="center" justifyLastLine="1"/>
    </xf>
    <xf numFmtId="2" fontId="2" fillId="0" borderId="1" xfId="8" quotePrefix="1" applyNumberFormat="1" applyFont="1" applyFill="1" applyAlignment="1">
      <alignment vertical="top" wrapText="1"/>
    </xf>
    <xf numFmtId="0" fontId="3" fillId="12" borderId="0" xfId="0" applyFont="1" applyFill="1" applyAlignment="1">
      <alignment vertical="center"/>
    </xf>
    <xf numFmtId="2" fontId="3" fillId="0" borderId="1" xfId="9" quotePrefix="1" applyNumberFormat="1" applyFont="1" applyFill="1" applyAlignment="1">
      <alignment vertical="top" wrapText="1"/>
    </xf>
    <xf numFmtId="169" fontId="3" fillId="12" borderId="1" xfId="8" quotePrefix="1" applyNumberFormat="1" applyFont="1" applyFill="1" applyAlignment="1">
      <alignment vertical="top" wrapText="1"/>
    </xf>
    <xf numFmtId="1" fontId="3" fillId="13" borderId="1" xfId="8" applyNumberFormat="1" applyFont="1" applyFill="1" applyAlignment="1">
      <alignment horizontal="center" vertical="center" justifyLastLine="1"/>
    </xf>
    <xf numFmtId="1" fontId="3" fillId="10" borderId="7" xfId="8" quotePrefix="1" applyNumberFormat="1" applyFont="1" applyFill="1" applyBorder="1" applyAlignment="1">
      <alignment horizontal="center" vertical="center" justifyLastLine="1"/>
    </xf>
    <xf numFmtId="2" fontId="3" fillId="10" borderId="8" xfId="8" quotePrefix="1" applyNumberFormat="1" applyFont="1" applyFill="1" applyBorder="1" applyAlignment="1">
      <alignment vertical="center" wrapText="1"/>
    </xf>
    <xf numFmtId="2" fontId="3" fillId="11" borderId="1" xfId="8" quotePrefix="1" applyNumberFormat="1" applyFont="1" applyFill="1" applyAlignment="1">
      <alignment vertical="center" wrapText="1"/>
    </xf>
    <xf numFmtId="2" fontId="3" fillId="4" borderId="1" xfId="8" quotePrefix="1" applyNumberFormat="1" applyFont="1" applyFill="1" applyAlignment="1">
      <alignment vertical="center" wrapText="1"/>
    </xf>
    <xf numFmtId="2" fontId="3" fillId="0" borderId="1" xfId="8" quotePrefix="1" applyNumberFormat="1" applyFont="1" applyFill="1" applyAlignment="1">
      <alignment vertical="center" wrapText="1"/>
    </xf>
    <xf numFmtId="3" fontId="3" fillId="13" borderId="1" xfId="8" quotePrefix="1" applyNumberFormat="1" applyFont="1" applyFill="1" applyAlignment="1">
      <alignment horizontal="left" vertical="top" wrapText="1"/>
    </xf>
    <xf numFmtId="3" fontId="3" fillId="13" borderId="1" xfId="10" applyNumberFormat="1" applyFont="1" applyFill="1" applyAlignment="1">
      <alignment horizontal="left" vertical="top" wrapText="1"/>
    </xf>
    <xf numFmtId="0" fontId="3" fillId="0" borderId="0" xfId="0" applyFont="1" applyAlignment="1">
      <alignment vertical="center"/>
    </xf>
    <xf numFmtId="1" fontId="3" fillId="4" borderId="1" xfId="8" quotePrefix="1" applyNumberFormat="1" applyFont="1" applyFill="1" applyAlignment="1" applyProtection="1">
      <alignment horizontal="center" vertical="center" justifyLastLine="1"/>
    </xf>
    <xf numFmtId="1" fontId="3" fillId="11" borderId="1" xfId="8" quotePrefix="1" applyNumberFormat="1" applyFont="1" applyFill="1" applyAlignment="1" applyProtection="1">
      <alignment horizontal="center" vertical="center" justifyLastLine="1"/>
    </xf>
    <xf numFmtId="0" fontId="3" fillId="0" borderId="1" xfId="8" quotePrefix="1" applyFont="1" applyFill="1" applyAlignment="1">
      <alignment vertical="top" wrapText="1"/>
    </xf>
    <xf numFmtId="4" fontId="3" fillId="12" borderId="1" xfId="6" applyNumberFormat="1" applyFont="1" applyFill="1" applyAlignment="1">
      <alignment vertical="top" wrapText="1"/>
    </xf>
    <xf numFmtId="2" fontId="3" fillId="0" borderId="1" xfId="9" quotePrefix="1" applyNumberFormat="1" applyFont="1" applyFill="1" applyAlignment="1">
      <alignment horizontal="left" vertical="center" wrapText="1"/>
    </xf>
    <xf numFmtId="2" fontId="3" fillId="3" borderId="1" xfId="7" quotePrefix="1" applyNumberFormat="1" applyFont="1" applyFill="1" applyAlignment="1">
      <alignment vertical="center" wrapText="1"/>
    </xf>
    <xf numFmtId="43" fontId="3" fillId="4" borderId="1" xfId="9" quotePrefix="1" applyNumberFormat="1" applyFont="1" applyFill="1" applyAlignment="1">
      <alignment horizontal="center" vertical="center" justifyLastLine="1"/>
    </xf>
    <xf numFmtId="2" fontId="3" fillId="11" borderId="1" xfId="8" quotePrefix="1" applyNumberFormat="1" applyFont="1" applyFill="1" applyAlignment="1" applyProtection="1">
      <alignment vertical="top" wrapText="1"/>
    </xf>
    <xf numFmtId="4" fontId="4" fillId="11" borderId="9" xfId="6" applyNumberFormat="1" applyFont="1" applyFill="1" applyBorder="1">
      <alignment vertical="center"/>
    </xf>
    <xf numFmtId="4" fontId="15" fillId="0" borderId="9" xfId="0" applyNumberFormat="1" applyFont="1" applyBorder="1" applyAlignment="1">
      <alignment vertical="center"/>
    </xf>
    <xf numFmtId="1" fontId="3" fillId="11" borderId="1" xfId="8" applyNumberFormat="1" applyFont="1" applyFill="1" applyAlignment="1">
      <alignment horizontal="center" vertical="center" justifyLastLine="1"/>
    </xf>
    <xf numFmtId="4" fontId="16" fillId="0" borderId="1" xfId="6" applyNumberFormat="1" applyFont="1" applyFill="1" applyAlignment="1">
      <alignment horizontal="right" vertical="center"/>
    </xf>
    <xf numFmtId="0" fontId="15" fillId="0" borderId="4" xfId="0" applyFont="1" applyBorder="1" applyAlignment="1">
      <alignment vertical="center"/>
    </xf>
    <xf numFmtId="1" fontId="3" fillId="13" borderId="1" xfId="10" applyNumberFormat="1" applyFont="1" applyFill="1" applyAlignment="1">
      <alignment horizontal="center" vertical="center"/>
    </xf>
    <xf numFmtId="4" fontId="3" fillId="13" borderId="1" xfId="10" applyNumberFormat="1" applyFont="1" applyFill="1" applyAlignment="1">
      <alignment horizontal="left" vertical="top" wrapText="1"/>
    </xf>
    <xf numFmtId="169" fontId="3" fillId="12" borderId="1" xfId="8" quotePrefix="1" applyNumberFormat="1" applyFont="1" applyFill="1" applyAlignment="1">
      <alignment horizontal="center" vertical="center" justifyLastLine="1"/>
    </xf>
    <xf numFmtId="2" fontId="3" fillId="12" borderId="1" xfId="8" quotePrefix="1" applyNumberFormat="1" applyFont="1" applyFill="1" applyAlignment="1">
      <alignment horizontal="left" vertical="top" wrapText="1"/>
    </xf>
    <xf numFmtId="0" fontId="3" fillId="13" borderId="1" xfId="8" quotePrefix="1" applyFont="1" applyFill="1" applyAlignment="1">
      <alignment horizontal="center" vertical="center" justifyLastLine="1"/>
    </xf>
    <xf numFmtId="2" fontId="3" fillId="0" borderId="1" xfId="8" quotePrefix="1" applyNumberFormat="1" applyFont="1" applyFill="1" applyAlignment="1">
      <alignment horizontal="left" vertical="top" wrapText="1"/>
    </xf>
    <xf numFmtId="0" fontId="3" fillId="16" borderId="5" xfId="0" applyFont="1" applyFill="1" applyBorder="1" applyAlignment="1">
      <alignment horizontal="center"/>
    </xf>
    <xf numFmtId="4" fontId="3" fillId="0" borderId="1" xfId="11" applyNumberFormat="1" applyFont="1" applyAlignment="1">
      <alignment vertical="center"/>
    </xf>
    <xf numFmtId="1" fontId="3" fillId="12" borderId="1" xfId="8" applyNumberFormat="1" applyFont="1" applyFill="1" applyAlignment="1">
      <alignment horizontal="center" vertical="center" justifyLastLine="1"/>
    </xf>
    <xf numFmtId="1" fontId="3" fillId="13" borderId="1" xfId="9" quotePrefix="1" applyNumberFormat="1" applyFont="1" applyFill="1" applyAlignment="1" applyProtection="1">
      <alignment horizontal="center" vertical="center" justifyLastLine="1"/>
    </xf>
    <xf numFmtId="1" fontId="3" fillId="10" borderId="1" xfId="9" quotePrefix="1" applyNumberFormat="1" applyFont="1" applyFill="1" applyAlignment="1" applyProtection="1">
      <alignment horizontal="center" vertical="center" justifyLastLine="1"/>
    </xf>
    <xf numFmtId="1" fontId="3" fillId="11" borderId="1" xfId="9" quotePrefix="1" applyNumberFormat="1" applyFont="1" applyFill="1" applyAlignment="1" applyProtection="1">
      <alignment horizontal="center" vertical="center" justifyLastLine="1"/>
    </xf>
    <xf numFmtId="1" fontId="3" fillId="4" borderId="1" xfId="9" quotePrefix="1" applyNumberFormat="1" applyFont="1" applyFill="1" applyAlignment="1" applyProtection="1">
      <alignment horizontal="center" vertical="center" justifyLastLine="1"/>
    </xf>
    <xf numFmtId="1" fontId="3" fillId="12" borderId="1" xfId="9" quotePrefix="1" applyNumberFormat="1" applyFont="1" applyFill="1" applyAlignment="1" applyProtection="1">
      <alignment horizontal="center" vertical="center" justifyLastLine="1"/>
    </xf>
    <xf numFmtId="2" fontId="3" fillId="0" borderId="1" xfId="9" quotePrefix="1" applyNumberFormat="1" applyFont="1" applyFill="1" applyAlignment="1" applyProtection="1">
      <alignment vertical="top" wrapText="1"/>
    </xf>
    <xf numFmtId="2" fontId="3" fillId="12" borderId="1" xfId="9" quotePrefix="1" applyNumberFormat="1" applyFont="1" applyFill="1" applyAlignment="1" applyProtection="1">
      <alignment vertical="top" wrapText="1"/>
    </xf>
    <xf numFmtId="169" fontId="3" fillId="10" borderId="1" xfId="8" quotePrefix="1" applyNumberFormat="1" applyFont="1" applyFill="1" applyAlignment="1">
      <alignment vertical="top" wrapText="1"/>
    </xf>
    <xf numFmtId="169" fontId="3" fillId="11" borderId="1" xfId="8" quotePrefix="1" applyNumberFormat="1" applyFont="1" applyFill="1" applyAlignment="1">
      <alignment vertical="top" wrapText="1"/>
    </xf>
    <xf numFmtId="1" fontId="3" fillId="14" borderId="4" xfId="0" applyNumberFormat="1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vertical="top" wrapText="1"/>
    </xf>
    <xf numFmtId="0" fontId="3" fillId="13" borderId="1" xfId="8" quotePrefix="1" applyFont="1" applyFill="1" applyAlignment="1">
      <alignment vertical="top" wrapText="1"/>
    </xf>
    <xf numFmtId="169" fontId="3" fillId="4" borderId="1" xfId="8" quotePrefix="1" applyNumberFormat="1" applyFont="1" applyFill="1" applyAlignment="1">
      <alignment vertical="top" wrapText="1"/>
    </xf>
    <xf numFmtId="4" fontId="3" fillId="0" borderId="0" xfId="6" applyNumberFormat="1" applyFont="1" applyFill="1" applyBorder="1">
      <alignment vertical="center"/>
    </xf>
    <xf numFmtId="1" fontId="3" fillId="4" borderId="1" xfId="8" applyNumberFormat="1" applyFont="1" applyFill="1" applyAlignment="1">
      <alignment horizontal="center" vertical="center" justifyLastLine="1"/>
    </xf>
    <xf numFmtId="0" fontId="2" fillId="0" borderId="0" xfId="0" applyFont="1" applyAlignment="1">
      <alignment vertical="top" wrapText="1"/>
    </xf>
    <xf numFmtId="1" fontId="3" fillId="4" borderId="4" xfId="8" applyNumberFormat="1" applyFont="1" applyFill="1" applyBorder="1" applyAlignment="1" applyProtection="1">
      <alignment horizontal="center" vertical="center"/>
    </xf>
    <xf numFmtId="1" fontId="3" fillId="12" borderId="4" xfId="8" applyNumberFormat="1" applyFont="1" applyFill="1" applyBorder="1" applyAlignment="1" applyProtection="1">
      <alignment horizontal="center" vertical="center"/>
    </xf>
    <xf numFmtId="1" fontId="3" fillId="0" borderId="4" xfId="8" applyNumberFormat="1" applyFont="1" applyFill="1" applyBorder="1" applyAlignment="1" applyProtection="1">
      <alignment horizontal="center" vertical="center"/>
    </xf>
    <xf numFmtId="1" fontId="3" fillId="19" borderId="1" xfId="8" quotePrefix="1" applyNumberFormat="1" applyFont="1" applyFill="1" applyAlignment="1">
      <alignment horizontal="center" vertical="center" justifyLastLine="1"/>
    </xf>
    <xf numFmtId="2" fontId="3" fillId="19" borderId="1" xfId="8" quotePrefix="1" applyNumberFormat="1" applyFont="1" applyFill="1" applyAlignment="1">
      <alignment vertical="top" wrapText="1"/>
    </xf>
    <xf numFmtId="2" fontId="3" fillId="0" borderId="4" xfId="8" quotePrefix="1" applyNumberFormat="1" applyFont="1" applyFill="1" applyBorder="1" applyAlignment="1">
      <alignment vertical="top" wrapText="1"/>
    </xf>
    <xf numFmtId="4" fontId="3" fillId="4" borderId="1" xfId="9" quotePrefix="1" applyNumberFormat="1" applyFont="1" applyFill="1" applyAlignment="1">
      <alignment vertical="center" wrapText="1"/>
    </xf>
    <xf numFmtId="4" fontId="3" fillId="12" borderId="1" xfId="6" applyNumberFormat="1" applyFont="1" applyFill="1">
      <alignment vertical="center"/>
    </xf>
    <xf numFmtId="4" fontId="3" fillId="0" borderId="1" xfId="6" applyNumberFormat="1" applyFont="1" applyFill="1">
      <alignment vertical="center"/>
    </xf>
    <xf numFmtId="4" fontId="3" fillId="4" borderId="1" xfId="6" applyNumberFormat="1" applyFont="1" applyFill="1">
      <alignment vertical="center"/>
    </xf>
    <xf numFmtId="1" fontId="3" fillId="12" borderId="1" xfId="8" quotePrefix="1" applyNumberFormat="1" applyFont="1" applyFill="1" applyAlignment="1">
      <alignment horizontal="left" vertical="center" wrapText="1" justifyLastLine="1"/>
    </xf>
    <xf numFmtId="4" fontId="3" fillId="11" borderId="1" xfId="6" applyNumberFormat="1" applyFont="1" applyFill="1">
      <alignment vertical="center"/>
    </xf>
    <xf numFmtId="4" fontId="3" fillId="12" borderId="1" xfId="11" applyNumberFormat="1" applyFont="1" applyFill="1" applyAlignment="1">
      <alignment vertical="center"/>
    </xf>
    <xf numFmtId="4" fontId="3" fillId="0" borderId="1" xfId="11" applyNumberFormat="1" applyFont="1">
      <alignment horizontal="right" vertical="center"/>
    </xf>
    <xf numFmtId="4" fontId="3" fillId="12" borderId="9" xfId="6" applyNumberFormat="1" applyFont="1" applyFill="1" applyBorder="1">
      <alignment vertical="center"/>
    </xf>
    <xf numFmtId="4" fontId="3" fillId="12" borderId="15" xfId="0" applyNumberFormat="1" applyFont="1" applyFill="1" applyBorder="1" applyAlignment="1">
      <alignment vertical="center"/>
    </xf>
    <xf numFmtId="4" fontId="3" fillId="0" borderId="9" xfId="11" applyNumberFormat="1" applyFont="1" applyBorder="1" applyAlignment="1">
      <alignment vertical="center"/>
    </xf>
    <xf numFmtId="1" fontId="21" fillId="4" borderId="1" xfId="8" quotePrefix="1" applyNumberFormat="1" applyFont="1" applyFill="1" applyAlignment="1">
      <alignment horizontal="center" vertical="center" justifyLastLine="1"/>
    </xf>
    <xf numFmtId="2" fontId="21" fillId="4" borderId="1" xfId="8" quotePrefix="1" applyNumberFormat="1" applyFont="1" applyFill="1" applyAlignment="1">
      <alignment vertical="top" wrapText="1"/>
    </xf>
    <xf numFmtId="0" fontId="21" fillId="0" borderId="0" xfId="0" applyFont="1"/>
    <xf numFmtId="1" fontId="21" fillId="12" borderId="1" xfId="8" quotePrefix="1" applyNumberFormat="1" applyFont="1" applyFill="1" applyAlignment="1">
      <alignment horizontal="center" vertical="center" justifyLastLine="1"/>
    </xf>
    <xf numFmtId="2" fontId="21" fillId="12" borderId="1" xfId="8" quotePrefix="1" applyNumberFormat="1" applyFont="1" applyFill="1" applyAlignment="1">
      <alignment vertical="top" wrapText="1"/>
    </xf>
    <xf numFmtId="1" fontId="21" fillId="13" borderId="1" xfId="8" quotePrefix="1" applyNumberFormat="1" applyFont="1" applyFill="1" applyAlignment="1">
      <alignment horizontal="center" vertical="center" justifyLastLine="1"/>
    </xf>
    <xf numFmtId="2" fontId="21" fillId="0" borderId="1" xfId="8" quotePrefix="1" applyNumberFormat="1" applyFont="1" applyFill="1" applyAlignment="1">
      <alignment vertical="top" wrapText="1"/>
    </xf>
    <xf numFmtId="2" fontId="3" fillId="12" borderId="1" xfId="8" quotePrefix="1" applyNumberFormat="1" applyFont="1" applyFill="1" applyAlignment="1">
      <alignment horizontal="left" vertical="center" wrapText="1"/>
    </xf>
    <xf numFmtId="2" fontId="3" fillId="0" borderId="1" xfId="8" quotePrefix="1" applyNumberFormat="1" applyFont="1" applyFill="1" applyAlignment="1">
      <alignment horizontal="left" vertical="center" wrapText="1"/>
    </xf>
    <xf numFmtId="1" fontId="3" fillId="21" borderId="4" xfId="8" quotePrefix="1" applyNumberFormat="1" applyFont="1" applyFill="1" applyBorder="1" applyAlignment="1">
      <alignment horizontal="center" vertical="center"/>
    </xf>
    <xf numFmtId="2" fontId="3" fillId="21" borderId="4" xfId="8" quotePrefix="1" applyNumberFormat="1" applyFont="1" applyFill="1" applyBorder="1" applyAlignment="1">
      <alignment vertical="top" wrapText="1"/>
    </xf>
    <xf numFmtId="4" fontId="3" fillId="21" borderId="4" xfId="6" applyNumberFormat="1" applyFont="1" applyFill="1" applyBorder="1">
      <alignment vertical="center"/>
    </xf>
    <xf numFmtId="1" fontId="3" fillId="22" borderId="4" xfId="8" quotePrefix="1" applyNumberFormat="1" applyFont="1" applyFill="1" applyBorder="1" applyAlignment="1">
      <alignment horizontal="center" vertical="center"/>
    </xf>
    <xf numFmtId="2" fontId="3" fillId="22" borderId="4" xfId="8" quotePrefix="1" applyNumberFormat="1" applyFont="1" applyFill="1" applyBorder="1" applyAlignment="1">
      <alignment vertical="top" wrapText="1"/>
    </xf>
    <xf numFmtId="4" fontId="3" fillId="22" borderId="4" xfId="6" applyNumberFormat="1" applyFont="1" applyFill="1" applyBorder="1">
      <alignment vertical="center"/>
    </xf>
    <xf numFmtId="1" fontId="3" fillId="23" borderId="4" xfId="8" quotePrefix="1" applyNumberFormat="1" applyFont="1" applyFill="1" applyBorder="1" applyAlignment="1">
      <alignment horizontal="center" vertical="center"/>
    </xf>
    <xf numFmtId="4" fontId="3" fillId="0" borderId="4" xfId="6" applyNumberFormat="1" applyFont="1" applyFill="1" applyBorder="1">
      <alignment vertical="center"/>
    </xf>
    <xf numFmtId="4" fontId="3" fillId="0" borderId="12" xfId="11" applyNumberFormat="1" applyFont="1" applyBorder="1" applyAlignment="1">
      <alignment vertical="center"/>
    </xf>
    <xf numFmtId="1" fontId="3" fillId="23" borderId="1" xfId="8" quotePrefix="1" applyNumberFormat="1" applyFont="1" applyFill="1" applyAlignment="1">
      <alignment horizontal="center" vertical="center" justifyLastLine="1"/>
    </xf>
    <xf numFmtId="1" fontId="3" fillId="12" borderId="1" xfId="9" quotePrefix="1" applyNumberFormat="1" applyFont="1" applyFill="1" applyAlignment="1">
      <alignment horizontal="left" vertical="center" wrapText="1" justifyLastLine="1"/>
    </xf>
    <xf numFmtId="4" fontId="3" fillId="0" borderId="1" xfId="13" applyNumberFormat="1" applyFont="1">
      <alignment horizontal="right" vertical="center"/>
    </xf>
    <xf numFmtId="4" fontId="3" fillId="0" borderId="1" xfId="13" applyNumberFormat="1" applyFont="1" applyAlignment="1">
      <alignment vertical="center"/>
    </xf>
    <xf numFmtId="4" fontId="3" fillId="4" borderId="1" xfId="6" applyNumberFormat="1" applyFont="1" applyFill="1" applyAlignment="1">
      <alignment vertical="center" justifyLastLine="1"/>
    </xf>
    <xf numFmtId="4" fontId="3" fillId="12" borderId="1" xfId="6" applyNumberFormat="1" applyFont="1" applyFill="1" applyAlignment="1">
      <alignment vertical="center" justifyLastLine="1"/>
    </xf>
    <xf numFmtId="4" fontId="3" fillId="4" borderId="1" xfId="9" quotePrefix="1" applyNumberFormat="1" applyFont="1" applyFill="1" applyAlignment="1">
      <alignment vertical="center" justifyLastLine="1"/>
    </xf>
    <xf numFmtId="4" fontId="3" fillId="12" borderId="1" xfId="9" quotePrefix="1" applyNumberFormat="1" applyFont="1" applyFill="1" applyAlignment="1">
      <alignment vertical="center" justifyLastLine="1"/>
    </xf>
    <xf numFmtId="2" fontId="3" fillId="0" borderId="1" xfId="8" applyNumberFormat="1" applyFont="1" applyFill="1" applyAlignment="1">
      <alignment vertical="top" wrapText="1"/>
    </xf>
    <xf numFmtId="4" fontId="3" fillId="3" borderId="1" xfId="6" applyNumberFormat="1" applyFont="1" applyFill="1">
      <alignment vertical="center"/>
    </xf>
    <xf numFmtId="4" fontId="3" fillId="10" borderId="1" xfId="6" applyNumberFormat="1" applyFont="1" applyFill="1">
      <alignment vertical="center"/>
    </xf>
    <xf numFmtId="4" fontId="3" fillId="20" borderId="1" xfId="13" applyNumberFormat="1" applyFont="1" applyFill="1" applyAlignment="1">
      <alignment vertical="center"/>
    </xf>
    <xf numFmtId="1" fontId="3" fillId="4" borderId="1" xfId="9" applyNumberFormat="1" applyFont="1" applyFill="1" applyAlignment="1">
      <alignment horizontal="center" vertical="center" justifyLastLine="1"/>
    </xf>
    <xf numFmtId="2" fontId="3" fillId="10" borderId="1" xfId="9" applyNumberFormat="1" applyFont="1" applyFill="1" applyAlignment="1">
      <alignment vertical="top" wrapText="1"/>
    </xf>
    <xf numFmtId="2" fontId="3" fillId="10" borderId="1" xfId="9" quotePrefix="1" applyNumberFormat="1" applyFont="1" applyFill="1" applyAlignment="1">
      <alignment vertical="center" wrapText="1"/>
    </xf>
    <xf numFmtId="1" fontId="3" fillId="12" borderId="1" xfId="9" quotePrefix="1" applyNumberFormat="1" applyFont="1" applyFill="1" applyAlignment="1">
      <alignment vertical="center" justifyLastLine="1"/>
    </xf>
    <xf numFmtId="2" fontId="3" fillId="4" borderId="1" xfId="9" quotePrefix="1" applyNumberFormat="1" applyFont="1" applyFill="1" applyAlignment="1">
      <alignment vertical="center" wrapText="1"/>
    </xf>
    <xf numFmtId="2" fontId="3" fillId="12" borderId="1" xfId="9" quotePrefix="1" applyNumberFormat="1" applyFont="1" applyFill="1" applyAlignment="1" applyProtection="1">
      <alignment vertical="center" wrapText="1"/>
    </xf>
    <xf numFmtId="1" fontId="4" fillId="19" borderId="1" xfId="2" quotePrefix="1" applyNumberFormat="1" applyFont="1" applyFill="1" applyAlignment="1">
      <alignment horizontal="center" vertical="center" justifyLastLine="1"/>
    </xf>
    <xf numFmtId="2" fontId="4" fillId="19" borderId="1" xfId="2" quotePrefix="1" applyNumberFormat="1" applyFont="1" applyFill="1" applyAlignment="1">
      <alignment horizontal="center" vertical="center" wrapText="1"/>
    </xf>
    <xf numFmtId="2" fontId="3" fillId="25" borderId="18" xfId="26" quotePrefix="1" applyNumberFormat="1" applyFont="1" applyFill="1" applyAlignment="1">
      <alignment horizontal="left" vertical="top" wrapText="1"/>
    </xf>
    <xf numFmtId="49" fontId="3" fillId="6" borderId="2" xfId="14" quotePrefix="1" applyNumberFormat="1" applyFont="1" applyFill="1" applyAlignment="1">
      <alignment horizontal="center" vertical="top" wrapText="1"/>
    </xf>
    <xf numFmtId="2" fontId="3" fillId="6" borderId="2" xfId="14" quotePrefix="1" applyNumberFormat="1" applyFont="1" applyFill="1" applyAlignment="1">
      <alignment horizontal="left" vertical="top" wrapText="1"/>
    </xf>
    <xf numFmtId="3" fontId="3" fillId="0" borderId="1" xfId="10" applyNumberFormat="1" applyFont="1">
      <alignment horizontal="right" vertical="center"/>
    </xf>
    <xf numFmtId="2" fontId="3" fillId="12" borderId="1" xfId="9" quotePrefix="1" applyNumberFormat="1" applyFont="1" applyFill="1" applyAlignment="1">
      <alignment horizontal="left" vertical="top" wrapText="1"/>
    </xf>
    <xf numFmtId="2" fontId="3" fillId="13" borderId="1" xfId="9" quotePrefix="1" applyNumberFormat="1" applyFont="1" applyFill="1" applyAlignment="1">
      <alignment horizontal="left" vertical="top" wrapText="1"/>
    </xf>
    <xf numFmtId="1" fontId="2" fillId="10" borderId="1" xfId="9" quotePrefix="1" applyNumberFormat="1" applyFont="1" applyFill="1" applyAlignment="1">
      <alignment horizontal="center" vertical="center" justifyLastLine="1"/>
    </xf>
    <xf numFmtId="2" fontId="2" fillId="10" borderId="1" xfId="9" quotePrefix="1" applyNumberFormat="1" applyFont="1" applyFill="1" applyAlignment="1">
      <alignment vertical="top" wrapText="1"/>
    </xf>
    <xf numFmtId="2" fontId="3" fillId="11" borderId="1" xfId="9" quotePrefix="1" applyNumberFormat="1" applyFont="1" applyFill="1" applyAlignment="1">
      <alignment horizontal="left" vertical="top" wrapText="1"/>
    </xf>
    <xf numFmtId="0" fontId="3" fillId="13" borderId="1" xfId="9" quotePrefix="1" applyFont="1" applyFill="1" applyAlignment="1">
      <alignment horizontal="left" vertical="top" wrapText="1"/>
    </xf>
    <xf numFmtId="1" fontId="2" fillId="10" borderId="1" xfId="8" quotePrefix="1" applyNumberFormat="1" applyFont="1" applyFill="1" applyAlignment="1">
      <alignment horizontal="center" vertical="center" justifyLastLine="1"/>
    </xf>
    <xf numFmtId="2" fontId="2" fillId="10" borderId="1" xfId="8" quotePrefix="1" applyNumberFormat="1" applyFont="1" applyFill="1" applyAlignment="1">
      <alignment vertical="top" wrapText="1"/>
    </xf>
    <xf numFmtId="0" fontId="3" fillId="0" borderId="1" xfId="9" quotePrefix="1" applyFont="1" applyFill="1" applyAlignment="1">
      <alignment vertical="top" wrapText="1"/>
    </xf>
    <xf numFmtId="1" fontId="18" fillId="10" borderId="1" xfId="8" quotePrefix="1" applyNumberFormat="1" applyFont="1" applyFill="1" applyAlignment="1">
      <alignment horizontal="center" vertical="center" justifyLastLine="1"/>
    </xf>
    <xf numFmtId="0" fontId="3" fillId="13" borderId="1" xfId="8" quotePrefix="1" applyFont="1" applyFill="1" applyAlignment="1">
      <alignment horizontal="left" vertical="top" wrapText="1"/>
    </xf>
    <xf numFmtId="4" fontId="3" fillId="10" borderId="1" xfId="6" quotePrefix="1" applyNumberFormat="1" applyFont="1" applyFill="1">
      <alignment vertical="center"/>
    </xf>
    <xf numFmtId="4" fontId="3" fillId="12" borderId="0" xfId="0" applyNumberFormat="1" applyFont="1" applyFill="1" applyAlignment="1">
      <alignment vertical="center"/>
    </xf>
    <xf numFmtId="0" fontId="16" fillId="12" borderId="0" xfId="0" applyFont="1" applyFill="1" applyAlignment="1">
      <alignment vertical="center"/>
    </xf>
    <xf numFmtId="4" fontId="16" fillId="12" borderId="0" xfId="0" applyNumberFormat="1" applyFont="1" applyFill="1" applyAlignment="1">
      <alignment vertical="center"/>
    </xf>
    <xf numFmtId="3" fontId="9" fillId="0" borderId="1" xfId="10" applyNumberFormat="1" applyFont="1">
      <alignment horizontal="right" vertical="center"/>
    </xf>
    <xf numFmtId="2" fontId="3" fillId="25" borderId="18" xfId="26" quotePrefix="1" applyNumberFormat="1" applyFont="1" applyFill="1" applyAlignment="1">
      <alignment horizontal="center" vertical="top" wrapText="1"/>
    </xf>
    <xf numFmtId="169" fontId="3" fillId="11" borderId="1" xfId="9" quotePrefix="1" applyNumberFormat="1" applyFont="1" applyFill="1" applyAlignment="1">
      <alignment horizontal="center" vertical="center" justifyLastLine="1"/>
    </xf>
    <xf numFmtId="169" fontId="3" fillId="4" borderId="1" xfId="9" quotePrefix="1" applyNumberFormat="1" applyFont="1" applyFill="1" applyAlignment="1">
      <alignment horizontal="center" vertical="center" justifyLastLine="1"/>
    </xf>
    <xf numFmtId="4" fontId="3" fillId="10" borderId="1" xfId="6" applyNumberFormat="1" applyFont="1" applyFill="1" applyAlignment="1">
      <alignment horizontal="center" vertical="center"/>
    </xf>
    <xf numFmtId="0" fontId="3" fillId="14" borderId="5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4" fontId="3" fillId="13" borderId="9" xfId="11" applyNumberFormat="1" applyFont="1" applyFill="1" applyBorder="1" applyAlignment="1">
      <alignment vertical="center"/>
    </xf>
    <xf numFmtId="2" fontId="3" fillId="0" borderId="9" xfId="8" quotePrefix="1" applyNumberFormat="1" applyFont="1" applyFill="1" applyBorder="1" applyAlignment="1">
      <alignment vertical="top" wrapText="1"/>
    </xf>
    <xf numFmtId="4" fontId="3" fillId="12" borderId="16" xfId="11" applyNumberFormat="1" applyFont="1" applyFill="1" applyBorder="1" applyAlignment="1">
      <alignment vertical="center"/>
    </xf>
    <xf numFmtId="4" fontId="3" fillId="13" borderId="19" xfId="11" applyNumberFormat="1" applyFont="1" applyFill="1" applyBorder="1" applyAlignment="1">
      <alignment vertical="center"/>
    </xf>
    <xf numFmtId="0" fontId="16" fillId="12" borderId="9" xfId="0" applyFont="1" applyFill="1" applyBorder="1" applyAlignment="1">
      <alignment vertical="center"/>
    </xf>
    <xf numFmtId="0" fontId="3" fillId="1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9" fontId="5" fillId="4" borderId="1" xfId="8" quotePrefix="1" applyNumberFormat="1" applyFill="1" applyAlignment="1">
      <alignment horizontal="left" vertical="center" indent="7" justifyLastLine="1"/>
    </xf>
    <xf numFmtId="4" fontId="5" fillId="4" borderId="18" xfId="27" applyNumberFormat="1" applyFill="1">
      <alignment vertical="center"/>
    </xf>
    <xf numFmtId="169" fontId="5" fillId="12" borderId="1" xfId="8" quotePrefix="1" applyNumberFormat="1" applyFill="1" applyAlignment="1">
      <alignment horizontal="left" vertical="center" indent="8" justifyLastLine="1"/>
    </xf>
    <xf numFmtId="4" fontId="5" fillId="12" borderId="18" xfId="27" applyNumberFormat="1" applyFill="1">
      <alignment vertical="center"/>
    </xf>
    <xf numFmtId="0" fontId="5" fillId="13" borderId="1" xfId="8" quotePrefix="1" applyFill="1" applyAlignment="1">
      <alignment horizontal="left" vertical="center" indent="9" justifyLastLine="1"/>
    </xf>
    <xf numFmtId="0" fontId="5" fillId="13" borderId="1" xfId="8" quotePrefix="1" applyFill="1" applyAlignment="1">
      <alignment horizontal="left" vertical="top" wrapText="1"/>
    </xf>
    <xf numFmtId="10" fontId="2" fillId="0" borderId="0" xfId="37" applyNumberFormat="1" applyFont="1" applyFill="1"/>
    <xf numFmtId="4" fontId="5" fillId="4" borderId="0" xfId="27" applyNumberFormat="1" applyFill="1" applyBorder="1">
      <alignment vertical="center"/>
    </xf>
    <xf numFmtId="4" fontId="5" fillId="12" borderId="0" xfId="27" applyNumberFormat="1" applyFill="1" applyBorder="1">
      <alignment vertical="center"/>
    </xf>
    <xf numFmtId="4" fontId="3" fillId="13" borderId="0" xfId="11" applyNumberFormat="1" applyFont="1" applyFill="1" applyBorder="1" applyAlignment="1">
      <alignment vertical="center"/>
    </xf>
    <xf numFmtId="10" fontId="2" fillId="0" borderId="0" xfId="37" applyNumberFormat="1" applyFont="1" applyFill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" fontId="3" fillId="0" borderId="1" xfId="2" quotePrefix="1" applyNumberFormat="1" applyFont="1" applyFill="1" applyAlignment="1">
      <alignment horizontal="center" vertical="center" justifyLastLine="1"/>
    </xf>
    <xf numFmtId="1" fontId="3" fillId="0" borderId="1" xfId="2" quotePrefix="1" applyNumberFormat="1" applyFont="1" applyFill="1" applyAlignment="1">
      <alignment horizontal="center" vertical="center" wrapText="1"/>
    </xf>
    <xf numFmtId="164" fontId="25" fillId="0" borderId="0" xfId="0" applyNumberFormat="1" applyFont="1" applyAlignment="1">
      <alignment vertical="top" wrapText="1"/>
    </xf>
    <xf numFmtId="1" fontId="25" fillId="0" borderId="0" xfId="0" applyNumberFormat="1" applyFont="1" applyAlignment="1">
      <alignment horizontal="left"/>
    </xf>
    <xf numFmtId="43" fontId="2" fillId="0" borderId="0" xfId="0" applyNumberFormat="1" applyFont="1"/>
    <xf numFmtId="0" fontId="2" fillId="0" borderId="17" xfId="0" applyFont="1" applyBorder="1"/>
    <xf numFmtId="0" fontId="8" fillId="0" borderId="17" xfId="0" applyFont="1" applyBorder="1"/>
    <xf numFmtId="3" fontId="3" fillId="13" borderId="1" xfId="10" applyNumberFormat="1" applyFont="1" applyFill="1">
      <alignment horizontal="right" vertical="center"/>
    </xf>
    <xf numFmtId="4" fontId="3" fillId="13" borderId="1" xfId="6" applyNumberFormat="1" applyFont="1" applyFill="1">
      <alignment vertical="center"/>
    </xf>
    <xf numFmtId="4" fontId="3" fillId="13" borderId="1" xfId="13" applyNumberFormat="1" applyFont="1" applyFill="1" applyAlignment="1">
      <alignment vertical="center"/>
    </xf>
    <xf numFmtId="3" fontId="9" fillId="13" borderId="1" xfId="10" applyNumberFormat="1" applyFont="1" applyFill="1">
      <alignment horizontal="right" vertical="center"/>
    </xf>
    <xf numFmtId="0" fontId="3" fillId="13" borderId="0" xfId="0" applyFont="1" applyFill="1" applyAlignment="1">
      <alignment vertical="center"/>
    </xf>
    <xf numFmtId="4" fontId="15" fillId="13" borderId="9" xfId="0" applyNumberFormat="1" applyFont="1" applyFill="1" applyBorder="1" applyAlignment="1">
      <alignment vertical="center"/>
    </xf>
    <xf numFmtId="4" fontId="16" fillId="13" borderId="1" xfId="6" applyNumberFormat="1" applyFont="1" applyFill="1" applyAlignment="1">
      <alignment horizontal="right" vertical="center"/>
    </xf>
    <xf numFmtId="0" fontId="15" fillId="13" borderId="4" xfId="0" applyFont="1" applyFill="1" applyBorder="1" applyAlignment="1">
      <alignment vertical="center"/>
    </xf>
    <xf numFmtId="4" fontId="3" fillId="13" borderId="1" xfId="11" applyNumberFormat="1" applyFont="1" applyFill="1" applyAlignment="1">
      <alignment vertical="center"/>
    </xf>
    <xf numFmtId="4" fontId="3" fillId="13" borderId="0" xfId="6" applyNumberFormat="1" applyFont="1" applyFill="1" applyBorder="1">
      <alignment vertical="center"/>
    </xf>
    <xf numFmtId="4" fontId="3" fillId="13" borderId="1" xfId="11" applyNumberFormat="1" applyFont="1" applyFill="1">
      <alignment horizontal="right" vertical="center"/>
    </xf>
    <xf numFmtId="4" fontId="3" fillId="13" borderId="4" xfId="6" applyNumberFormat="1" applyFont="1" applyFill="1" applyBorder="1">
      <alignment vertical="center"/>
    </xf>
    <xf numFmtId="4" fontId="3" fillId="13" borderId="12" xfId="11" applyNumberFormat="1" applyFont="1" applyFill="1" applyBorder="1" applyAlignment="1">
      <alignment vertical="center"/>
    </xf>
    <xf numFmtId="4" fontId="3" fillId="13" borderId="1" xfId="13" applyNumberFormat="1" applyFont="1" applyFill="1">
      <alignment horizontal="right" vertical="center"/>
    </xf>
    <xf numFmtId="0" fontId="3" fillId="15" borderId="5" xfId="0" quotePrefix="1" applyFont="1" applyFill="1" applyBorder="1" applyAlignment="1">
      <alignment horizontal="left" wrapText="1"/>
    </xf>
    <xf numFmtId="4" fontId="2" fillId="0" borderId="0" xfId="0" applyNumberFormat="1" applyFont="1" applyAlignment="1">
      <alignment vertical="top" wrapText="1"/>
    </xf>
    <xf numFmtId="40" fontId="3" fillId="14" borderId="21" xfId="0" applyNumberFormat="1" applyFont="1" applyFill="1" applyBorder="1" applyAlignment="1">
      <alignment horizontal="right" vertical="center"/>
    </xf>
    <xf numFmtId="40" fontId="3" fillId="15" borderId="21" xfId="0" applyNumberFormat="1" applyFont="1" applyFill="1" applyBorder="1" applyAlignment="1">
      <alignment horizontal="right" vertical="center"/>
    </xf>
    <xf numFmtId="40" fontId="3" fillId="0" borderId="21" xfId="0" applyNumberFormat="1" applyFont="1" applyBorder="1" applyAlignment="1">
      <alignment horizontal="right" vertical="center"/>
    </xf>
    <xf numFmtId="167" fontId="3" fillId="15" borderId="21" xfId="0" applyNumberFormat="1" applyFont="1" applyFill="1" applyBorder="1" applyAlignment="1">
      <alignment horizontal="right" vertical="center"/>
    </xf>
    <xf numFmtId="167" fontId="3" fillId="14" borderId="21" xfId="0" applyNumberFormat="1" applyFont="1" applyFill="1" applyBorder="1" applyAlignment="1">
      <alignment horizontal="right" vertical="center"/>
    </xf>
    <xf numFmtId="167" fontId="3" fillId="0" borderId="21" xfId="0" applyNumberFormat="1" applyFont="1" applyBorder="1" applyAlignment="1">
      <alignment horizontal="right" vertical="center"/>
    </xf>
    <xf numFmtId="4" fontId="3" fillId="12" borderId="21" xfId="6" applyNumberFormat="1" applyFont="1" applyFill="1" applyBorder="1">
      <alignment vertical="center"/>
    </xf>
    <xf numFmtId="4" fontId="3" fillId="13" borderId="21" xfId="11" applyNumberFormat="1" applyFont="1" applyFill="1" applyBorder="1" applyAlignment="1">
      <alignment vertical="center"/>
    </xf>
    <xf numFmtId="4" fontId="3" fillId="0" borderId="21" xfId="11" applyNumberFormat="1" applyFont="1" applyBorder="1" applyAlignment="1">
      <alignment vertical="center"/>
    </xf>
    <xf numFmtId="4" fontId="3" fillId="4" borderId="21" xfId="6" applyNumberFormat="1" applyFont="1" applyFill="1" applyBorder="1">
      <alignment vertical="center"/>
    </xf>
    <xf numFmtId="40" fontId="3" fillId="13" borderId="21" xfId="0" applyNumberFormat="1" applyFont="1" applyFill="1" applyBorder="1" applyAlignment="1">
      <alignment horizontal="right" vertical="center"/>
    </xf>
    <xf numFmtId="167" fontId="3" fillId="13" borderId="21" xfId="0" applyNumberFormat="1" applyFont="1" applyFill="1" applyBorder="1" applyAlignment="1">
      <alignment horizontal="right" vertical="center"/>
    </xf>
    <xf numFmtId="1" fontId="18" fillId="10" borderId="22" xfId="8" quotePrefix="1" applyNumberFormat="1" applyFont="1" applyFill="1" applyBorder="1" applyAlignment="1">
      <alignment horizontal="center" vertical="center" justifyLastLine="1"/>
    </xf>
    <xf numFmtId="2" fontId="3" fillId="10" borderId="22" xfId="8" quotePrefix="1" applyNumberFormat="1" applyFont="1" applyFill="1" applyBorder="1" applyAlignment="1">
      <alignment vertical="top" wrapText="1"/>
    </xf>
    <xf numFmtId="1" fontId="3" fillId="4" borderId="22" xfId="8" quotePrefix="1" applyNumberFormat="1" applyFont="1" applyFill="1" applyBorder="1" applyAlignment="1">
      <alignment horizontal="center" vertical="center" justifyLastLine="1"/>
    </xf>
    <xf numFmtId="2" fontId="3" fillId="4" borderId="22" xfId="8" quotePrefix="1" applyNumberFormat="1" applyFont="1" applyFill="1" applyBorder="1" applyAlignment="1">
      <alignment vertical="top" wrapText="1"/>
    </xf>
    <xf numFmtId="1" fontId="3" fillId="10" borderId="22" xfId="8" quotePrefix="1" applyNumberFormat="1" applyFont="1" applyFill="1" applyBorder="1" applyAlignment="1">
      <alignment horizontal="center" vertical="center" justifyLastLine="1"/>
    </xf>
    <xf numFmtId="4" fontId="3" fillId="4" borderId="22" xfId="6" applyNumberFormat="1" applyFont="1" applyFill="1" applyBorder="1" applyAlignment="1">
      <alignment vertical="top" wrapText="1"/>
    </xf>
    <xf numFmtId="4" fontId="16" fillId="4" borderId="22" xfId="0" applyNumberFormat="1" applyFont="1" applyFill="1" applyBorder="1" applyAlignment="1">
      <alignment vertical="center"/>
    </xf>
    <xf numFmtId="1" fontId="3" fillId="6" borderId="22" xfId="14" quotePrefix="1" applyNumberFormat="1" applyFont="1" applyFill="1" applyBorder="1" applyAlignment="1">
      <alignment horizontal="center" vertical="center" justifyLastLine="1"/>
    </xf>
    <xf numFmtId="2" fontId="3" fillId="6" borderId="22" xfId="14" quotePrefix="1" applyNumberFormat="1" applyFont="1" applyFill="1" applyBorder="1" applyAlignment="1">
      <alignment vertical="top" wrapText="1"/>
    </xf>
    <xf numFmtId="2" fontId="3" fillId="6" borderId="22" xfId="14" quotePrefix="1" applyNumberFormat="1" applyFont="1" applyFill="1" applyBorder="1" applyAlignment="1">
      <alignment vertical="center" wrapText="1"/>
    </xf>
    <xf numFmtId="1" fontId="3" fillId="3" borderId="22" xfId="7" quotePrefix="1" applyNumberFormat="1" applyFont="1" applyFill="1" applyBorder="1" applyAlignment="1">
      <alignment horizontal="center" vertical="center" justifyLastLine="1"/>
    </xf>
    <xf numFmtId="2" fontId="3" fillId="3" borderId="22" xfId="7" quotePrefix="1" applyNumberFormat="1" applyFont="1" applyFill="1" applyBorder="1" applyAlignment="1">
      <alignment vertical="top" wrapText="1"/>
    </xf>
    <xf numFmtId="0" fontId="2" fillId="0" borderId="23" xfId="0" applyFont="1" applyBorder="1"/>
    <xf numFmtId="2" fontId="3" fillId="4" borderId="22" xfId="9" quotePrefix="1" applyNumberFormat="1" applyFont="1" applyFill="1" applyBorder="1" applyAlignment="1">
      <alignment vertical="top" wrapText="1"/>
    </xf>
    <xf numFmtId="4" fontId="3" fillId="4" borderId="24" xfId="11" applyNumberFormat="1" applyFont="1" applyFill="1" applyBorder="1" applyAlignment="1">
      <alignment vertical="center" justifyLastLine="1"/>
    </xf>
    <xf numFmtId="4" fontId="3" fillId="6" borderId="22" xfId="6" applyNumberFormat="1" applyFont="1" applyFill="1" applyBorder="1">
      <alignment vertical="center"/>
    </xf>
    <xf numFmtId="2" fontId="3" fillId="11" borderId="22" xfId="8" quotePrefix="1" applyNumberFormat="1" applyFont="1" applyFill="1" applyBorder="1" applyAlignment="1">
      <alignment vertical="top" wrapText="1"/>
    </xf>
    <xf numFmtId="4" fontId="4" fillId="19" borderId="26" xfId="4" applyNumberFormat="1" applyFont="1" applyFill="1" applyBorder="1" applyAlignment="1">
      <alignment horizontal="center" vertical="center" wrapText="1" justifyLastLine="1"/>
    </xf>
    <xf numFmtId="0" fontId="4" fillId="0" borderId="26" xfId="4" applyNumberFormat="1" applyFont="1" applyFill="1" applyBorder="1" applyAlignment="1">
      <alignment horizontal="center" vertical="center" wrapText="1" justifyLastLine="1"/>
    </xf>
    <xf numFmtId="0" fontId="4" fillId="19" borderId="25" xfId="4" applyNumberFormat="1" applyFont="1" applyFill="1" applyBorder="1" applyAlignment="1">
      <alignment horizontal="center" vertical="center" wrapText="1"/>
    </xf>
    <xf numFmtId="3" fontId="3" fillId="13" borderId="26" xfId="4" applyNumberFormat="1" applyFont="1" applyFill="1" applyBorder="1" applyAlignment="1">
      <alignment horizontal="center" vertical="center" wrapText="1" justifyLastLine="1"/>
    </xf>
    <xf numFmtId="4" fontId="4" fillId="0" borderId="26" xfId="4" applyNumberFormat="1" applyFont="1" applyFill="1" applyBorder="1" applyAlignment="1">
      <alignment horizontal="center" vertical="center" wrapText="1" justifyLastLine="1"/>
    </xf>
    <xf numFmtId="0" fontId="3" fillId="0" borderId="33" xfId="4" applyNumberFormat="1" applyFont="1" applyFill="1" applyBorder="1" applyAlignment="1">
      <alignment horizontal="left" vertical="center" wrapText="1" justifyLastLine="1"/>
    </xf>
    <xf numFmtId="0" fontId="4" fillId="13" borderId="26" xfId="4" applyNumberFormat="1" applyFont="1" applyFill="1" applyBorder="1" applyAlignment="1">
      <alignment horizontal="center" vertical="center" wrapText="1"/>
    </xf>
    <xf numFmtId="4" fontId="3" fillId="25" borderId="26" xfId="27" applyNumberFormat="1" applyFont="1" applyFill="1" applyBorder="1">
      <alignment vertical="center"/>
    </xf>
    <xf numFmtId="0" fontId="2" fillId="0" borderId="33" xfId="0" applyFont="1" applyBorder="1"/>
    <xf numFmtId="0" fontId="2" fillId="13" borderId="26" xfId="0" applyFont="1" applyFill="1" applyBorder="1" applyAlignment="1">
      <alignment vertical="top" wrapText="1"/>
    </xf>
    <xf numFmtId="4" fontId="3" fillId="6" borderId="26" xfId="6" applyNumberFormat="1" applyFont="1" applyFill="1" applyBorder="1">
      <alignment vertical="center"/>
    </xf>
    <xf numFmtId="4" fontId="3" fillId="3" borderId="26" xfId="6" applyNumberFormat="1" applyFont="1" applyFill="1" applyBorder="1">
      <alignment vertical="center"/>
    </xf>
    <xf numFmtId="4" fontId="3" fillId="10" borderId="26" xfId="6" applyNumberFormat="1" applyFont="1" applyFill="1" applyBorder="1">
      <alignment vertical="center"/>
    </xf>
    <xf numFmtId="4" fontId="3" fillId="11" borderId="26" xfId="6" applyNumberFormat="1" applyFont="1" applyFill="1" applyBorder="1">
      <alignment vertical="center"/>
    </xf>
    <xf numFmtId="4" fontId="3" fillId="4" borderId="26" xfId="6" applyNumberFormat="1" applyFont="1" applyFill="1" applyBorder="1">
      <alignment vertical="center"/>
    </xf>
    <xf numFmtId="4" fontId="3" fillId="12" borderId="26" xfId="6" applyNumberFormat="1" applyFont="1" applyFill="1" applyBorder="1">
      <alignment vertical="center"/>
    </xf>
    <xf numFmtId="4" fontId="3" fillId="13" borderId="26" xfId="11" applyNumberFormat="1" applyFont="1" applyFill="1" applyBorder="1" applyAlignment="1">
      <alignment vertical="center"/>
    </xf>
    <xf numFmtId="4" fontId="3" fillId="0" borderId="26" xfId="11" applyNumberFormat="1" applyFont="1" applyBorder="1" applyAlignment="1">
      <alignment vertical="center"/>
    </xf>
    <xf numFmtId="0" fontId="3" fillId="13" borderId="26" xfId="0" applyFont="1" applyFill="1" applyBorder="1" applyAlignment="1">
      <alignment vertical="top" wrapText="1"/>
    </xf>
    <xf numFmtId="3" fontId="3" fillId="0" borderId="33" xfId="11" applyNumberFormat="1" applyFont="1" applyBorder="1">
      <alignment horizontal="right" vertical="center"/>
    </xf>
    <xf numFmtId="4" fontId="2" fillId="13" borderId="26" xfId="11" applyNumberFormat="1" applyFont="1" applyFill="1" applyBorder="1" applyAlignment="1">
      <alignment vertical="center"/>
    </xf>
    <xf numFmtId="4" fontId="2" fillId="0" borderId="26" xfId="11" applyNumberFormat="1" applyFont="1" applyBorder="1" applyAlignment="1">
      <alignment vertical="center"/>
    </xf>
    <xf numFmtId="0" fontId="10" fillId="13" borderId="26" xfId="0" applyFont="1" applyFill="1" applyBorder="1" applyAlignment="1">
      <alignment vertical="top" wrapText="1"/>
    </xf>
    <xf numFmtId="0" fontId="10" fillId="13" borderId="26" xfId="11" applyNumberFormat="1" applyFont="1" applyFill="1" applyBorder="1" applyAlignment="1">
      <alignment vertical="top" wrapText="1"/>
    </xf>
    <xf numFmtId="3" fontId="3" fillId="13" borderId="26" xfId="11" applyNumberFormat="1" applyFont="1" applyFill="1" applyBorder="1" applyAlignment="1">
      <alignment vertical="top" wrapText="1"/>
    </xf>
    <xf numFmtId="0" fontId="2" fillId="13" borderId="26" xfId="11" applyNumberFormat="1" applyFont="1" applyFill="1" applyBorder="1" applyAlignment="1">
      <alignment vertical="top" wrapText="1"/>
    </xf>
    <xf numFmtId="4" fontId="3" fillId="4" borderId="26" xfId="9" quotePrefix="1" applyNumberFormat="1" applyFont="1" applyFill="1" applyBorder="1" applyAlignment="1">
      <alignment vertical="top" wrapText="1"/>
    </xf>
    <xf numFmtId="4" fontId="3" fillId="12" borderId="26" xfId="9" quotePrefix="1" applyNumberFormat="1" applyFont="1" applyFill="1" applyBorder="1" applyAlignment="1">
      <alignment vertical="top" wrapText="1"/>
    </xf>
    <xf numFmtId="3" fontId="3" fillId="0" borderId="33" xfId="6" applyNumberFormat="1" applyFont="1" applyFill="1" applyBorder="1">
      <alignment vertical="center"/>
    </xf>
    <xf numFmtId="3" fontId="3" fillId="13" borderId="26" xfId="6" applyNumberFormat="1" applyFont="1" applyFill="1" applyBorder="1" applyAlignment="1">
      <alignment vertical="top" wrapText="1"/>
    </xf>
    <xf numFmtId="0" fontId="2" fillId="13" borderId="26" xfId="0" applyFont="1" applyFill="1" applyBorder="1" applyAlignment="1">
      <alignment horizontal="center" vertical="top" wrapText="1"/>
    </xf>
    <xf numFmtId="0" fontId="2" fillId="13" borderId="26" xfId="0" quotePrefix="1" applyFont="1" applyFill="1" applyBorder="1" applyAlignment="1">
      <alignment vertical="top" wrapText="1"/>
    </xf>
    <xf numFmtId="0" fontId="2" fillId="0" borderId="34" xfId="0" applyFont="1" applyBorder="1" applyAlignment="1">
      <alignment horizontal="left"/>
    </xf>
    <xf numFmtId="4" fontId="2" fillId="13" borderId="26" xfId="0" applyNumberFormat="1" applyFont="1" applyFill="1" applyBorder="1" applyAlignment="1">
      <alignment vertical="top" wrapText="1"/>
    </xf>
    <xf numFmtId="4" fontId="5" fillId="4" borderId="29" xfId="27" applyNumberFormat="1" applyFill="1" applyBorder="1">
      <alignment vertical="center"/>
    </xf>
    <xf numFmtId="4" fontId="5" fillId="12" borderId="29" xfId="27" applyNumberFormat="1" applyFill="1" applyBorder="1">
      <alignment vertical="center"/>
    </xf>
    <xf numFmtId="4" fontId="3" fillId="10" borderId="26" xfId="11" applyNumberFormat="1" applyFont="1" applyFill="1" applyBorder="1" applyAlignment="1">
      <alignment vertical="center"/>
    </xf>
    <xf numFmtId="4" fontId="3" fillId="11" borderId="26" xfId="6" applyNumberFormat="1" applyFont="1" applyFill="1" applyBorder="1" applyAlignment="1">
      <alignment vertical="top" wrapText="1"/>
    </xf>
    <xf numFmtId="4" fontId="3" fillId="13" borderId="26" xfId="1" quotePrefix="1" applyNumberFormat="1" applyFont="1" applyFill="1" applyBorder="1" applyAlignment="1">
      <alignment vertical="top" wrapText="1"/>
    </xf>
    <xf numFmtId="4" fontId="3" fillId="0" borderId="26" xfId="1" quotePrefix="1" applyNumberFormat="1" applyFont="1" applyFill="1" applyBorder="1" applyAlignment="1">
      <alignment vertical="top" wrapText="1"/>
    </xf>
    <xf numFmtId="4" fontId="3" fillId="11" borderId="26" xfId="11" applyNumberFormat="1" applyFont="1" applyFill="1" applyBorder="1" applyAlignment="1">
      <alignment vertical="center"/>
    </xf>
    <xf numFmtId="4" fontId="3" fillId="4" borderId="26" xfId="11" applyNumberFormat="1" applyFont="1" applyFill="1" applyBorder="1" applyAlignment="1">
      <alignment vertical="center"/>
    </xf>
    <xf numFmtId="4" fontId="3" fillId="13" borderId="26" xfId="6" applyNumberFormat="1" applyFont="1" applyFill="1" applyBorder="1">
      <alignment vertical="center"/>
    </xf>
    <xf numFmtId="4" fontId="3" fillId="0" borderId="26" xfId="6" applyNumberFormat="1" applyFont="1" applyFill="1" applyBorder="1">
      <alignment vertical="center"/>
    </xf>
    <xf numFmtId="3" fontId="3" fillId="0" borderId="33" xfId="13" applyNumberFormat="1" applyFont="1" applyBorder="1">
      <alignment horizontal="right" vertical="center"/>
    </xf>
    <xf numFmtId="3" fontId="3" fillId="13" borderId="26" xfId="13" applyNumberFormat="1" applyFont="1" applyFill="1" applyBorder="1" applyAlignment="1">
      <alignment vertical="top" wrapText="1"/>
    </xf>
    <xf numFmtId="4" fontId="3" fillId="13" borderId="26" xfId="13" applyNumberFormat="1" applyFont="1" applyFill="1" applyBorder="1" applyAlignment="1">
      <alignment vertical="center"/>
    </xf>
    <xf numFmtId="4" fontId="3" fillId="0" borderId="26" xfId="13" applyNumberFormat="1" applyFont="1" applyBorder="1" applyAlignment="1">
      <alignment vertical="center"/>
    </xf>
    <xf numFmtId="4" fontId="3" fillId="12" borderId="26" xfId="1" quotePrefix="1" applyNumberFormat="1" applyFont="1" applyFill="1" applyBorder="1" applyAlignment="1">
      <alignment vertical="top" wrapText="1"/>
    </xf>
    <xf numFmtId="0" fontId="2" fillId="13" borderId="26" xfId="0" applyFont="1" applyFill="1" applyBorder="1" applyAlignment="1">
      <alignment vertical="center" wrapText="1"/>
    </xf>
    <xf numFmtId="1" fontId="3" fillId="13" borderId="27" xfId="8" quotePrefix="1" applyNumberFormat="1" applyFont="1" applyFill="1" applyBorder="1" applyAlignment="1">
      <alignment horizontal="center" vertical="center" justifyLastLine="1"/>
    </xf>
    <xf numFmtId="2" fontId="3" fillId="13" borderId="27" xfId="8" quotePrefix="1" applyNumberFormat="1" applyFont="1" applyFill="1" applyBorder="1" applyAlignment="1">
      <alignment vertical="top" wrapText="1"/>
    </xf>
    <xf numFmtId="1" fontId="3" fillId="10" borderId="26" xfId="8" quotePrefix="1" applyNumberFormat="1" applyFont="1" applyFill="1" applyBorder="1" applyAlignment="1">
      <alignment horizontal="center" vertical="center" justifyLastLine="1"/>
    </xf>
    <xf numFmtId="2" fontId="3" fillId="10" borderId="26" xfId="8" quotePrefix="1" applyNumberFormat="1" applyFont="1" applyFill="1" applyBorder="1" applyAlignment="1">
      <alignment vertical="top" wrapText="1"/>
    </xf>
    <xf numFmtId="4" fontId="3" fillId="10" borderId="26" xfId="9" quotePrefix="1" applyNumberFormat="1" applyFont="1" applyFill="1" applyBorder="1" applyAlignment="1">
      <alignment horizontal="center" vertical="center" wrapText="1"/>
    </xf>
    <xf numFmtId="4" fontId="3" fillId="10" borderId="26" xfId="9" quotePrefix="1" applyNumberFormat="1" applyFont="1" applyFill="1" applyBorder="1" applyAlignment="1">
      <alignment vertical="top" wrapText="1"/>
    </xf>
    <xf numFmtId="4" fontId="3" fillId="10" borderId="26" xfId="9" quotePrefix="1" applyNumberFormat="1" applyFont="1" applyFill="1" applyBorder="1" applyAlignment="1">
      <alignment vertical="center" wrapText="1"/>
    </xf>
    <xf numFmtId="0" fontId="2" fillId="13" borderId="26" xfId="0" applyFont="1" applyFill="1" applyBorder="1" applyAlignment="1">
      <alignment vertical="top"/>
    </xf>
    <xf numFmtId="1" fontId="3" fillId="11" borderId="26" xfId="8" quotePrefix="1" applyNumberFormat="1" applyFont="1" applyFill="1" applyBorder="1" applyAlignment="1">
      <alignment horizontal="center" vertical="center" justifyLastLine="1"/>
    </xf>
    <xf numFmtId="4" fontId="3" fillId="11" borderId="26" xfId="9" quotePrefix="1" applyNumberFormat="1" applyFont="1" applyFill="1" applyBorder="1" applyAlignment="1">
      <alignment vertical="top" wrapText="1"/>
    </xf>
    <xf numFmtId="4" fontId="2" fillId="13" borderId="26" xfId="0" applyNumberFormat="1" applyFont="1" applyFill="1" applyBorder="1" applyAlignment="1">
      <alignment wrapText="1"/>
    </xf>
    <xf numFmtId="0" fontId="2" fillId="13" borderId="26" xfId="0" applyFont="1" applyFill="1" applyBorder="1" applyAlignment="1">
      <alignment horizontal="left" vertical="top" wrapText="1"/>
    </xf>
    <xf numFmtId="4" fontId="3" fillId="12" borderId="26" xfId="11" applyNumberFormat="1" applyFont="1" applyFill="1" applyBorder="1" applyAlignment="1">
      <alignment vertical="center"/>
    </xf>
    <xf numFmtId="4" fontId="3" fillId="11" borderId="26" xfId="9" quotePrefix="1" applyNumberFormat="1" applyFont="1" applyFill="1" applyBorder="1" applyAlignment="1">
      <alignment vertical="center" wrapText="1"/>
    </xf>
    <xf numFmtId="4" fontId="3" fillId="4" borderId="26" xfId="9" quotePrefix="1" applyNumberFormat="1" applyFont="1" applyFill="1" applyBorder="1" applyAlignment="1">
      <alignment vertical="center" wrapText="1"/>
    </xf>
    <xf numFmtId="166" fontId="3" fillId="3" borderId="30" xfId="1" quotePrefix="1" applyNumberFormat="1" applyFont="1" applyFill="1" applyBorder="1" applyAlignment="1">
      <alignment horizontal="center" vertical="top" wrapText="1"/>
    </xf>
    <xf numFmtId="4" fontId="3" fillId="6" borderId="25" xfId="6" applyNumberFormat="1" applyFont="1" applyFill="1" applyBorder="1">
      <alignment vertical="center"/>
    </xf>
    <xf numFmtId="4" fontId="3" fillId="3" borderId="25" xfId="6" applyNumberFormat="1" applyFont="1" applyFill="1" applyBorder="1">
      <alignment vertical="center"/>
    </xf>
    <xf numFmtId="4" fontId="3" fillId="10" borderId="25" xfId="6" applyNumberFormat="1" applyFont="1" applyFill="1" applyBorder="1">
      <alignment vertical="center"/>
    </xf>
    <xf numFmtId="4" fontId="3" fillId="11" borderId="25" xfId="6" applyNumberFormat="1" applyFont="1" applyFill="1" applyBorder="1">
      <alignment vertical="center"/>
    </xf>
    <xf numFmtId="0" fontId="6" fillId="13" borderId="26" xfId="0" applyFont="1" applyFill="1" applyBorder="1" applyAlignment="1">
      <alignment vertical="top" wrapText="1"/>
    </xf>
    <xf numFmtId="4" fontId="3" fillId="4" borderId="25" xfId="6" applyNumberFormat="1" applyFont="1" applyFill="1" applyBorder="1">
      <alignment vertical="center"/>
    </xf>
    <xf numFmtId="0" fontId="8" fillId="13" borderId="26" xfId="0" applyFont="1" applyFill="1" applyBorder="1" applyAlignment="1">
      <alignment wrapText="1"/>
    </xf>
    <xf numFmtId="4" fontId="3" fillId="12" borderId="25" xfId="6" applyNumberFormat="1" applyFont="1" applyFill="1" applyBorder="1">
      <alignment vertical="center"/>
    </xf>
    <xf numFmtId="1" fontId="3" fillId="12" borderId="30" xfId="8" applyNumberFormat="1" applyFont="1" applyFill="1" applyBorder="1" applyAlignment="1">
      <alignment horizontal="center" vertical="center" justifyLastLine="1"/>
    </xf>
    <xf numFmtId="2" fontId="3" fillId="12" borderId="30" xfId="8" quotePrefix="1" applyNumberFormat="1" applyFont="1" applyFill="1" applyBorder="1" applyAlignment="1">
      <alignment vertical="top" wrapText="1"/>
    </xf>
    <xf numFmtId="4" fontId="3" fillId="13" borderId="26" xfId="16" applyNumberFormat="1" applyFont="1" applyFill="1" applyBorder="1" applyAlignment="1">
      <alignment vertical="center"/>
    </xf>
    <xf numFmtId="4" fontId="3" fillId="0" borderId="26" xfId="16" applyNumberFormat="1" applyFont="1" applyFill="1" applyBorder="1" applyAlignment="1">
      <alignment vertical="center"/>
    </xf>
    <xf numFmtId="4" fontId="3" fillId="12" borderId="26" xfId="6" applyNumberFormat="1" applyFont="1" applyFill="1" applyBorder="1" applyProtection="1">
      <alignment vertical="center"/>
    </xf>
    <xf numFmtId="4" fontId="3" fillId="12" borderId="26" xfId="11" applyNumberFormat="1" applyFont="1" applyFill="1" applyBorder="1">
      <alignment horizontal="right" vertical="center"/>
    </xf>
    <xf numFmtId="4" fontId="3" fillId="13" borderId="26" xfId="11" applyNumberFormat="1" applyFont="1" applyFill="1" applyBorder="1">
      <alignment horizontal="right" vertical="center"/>
    </xf>
    <xf numFmtId="4" fontId="3" fillId="0" borderId="26" xfId="11" applyNumberFormat="1" applyFont="1" applyBorder="1">
      <alignment horizontal="right" vertical="center"/>
    </xf>
    <xf numFmtId="168" fontId="2" fillId="13" borderId="26" xfId="0" applyNumberFormat="1" applyFont="1" applyFill="1" applyBorder="1" applyAlignment="1">
      <alignment vertical="top" wrapText="1"/>
    </xf>
    <xf numFmtId="4" fontId="3" fillId="13" borderId="26" xfId="11" applyNumberFormat="1" applyFont="1" applyFill="1" applyBorder="1" applyAlignment="1" applyProtection="1">
      <alignment vertical="center"/>
    </xf>
    <xf numFmtId="4" fontId="3" fillId="0" borderId="26" xfId="11" applyNumberFormat="1" applyFont="1" applyBorder="1" applyAlignment="1" applyProtection="1">
      <alignment vertical="center"/>
    </xf>
    <xf numFmtId="4" fontId="3" fillId="4" borderId="26" xfId="6" applyNumberFormat="1" applyFont="1" applyFill="1" applyBorder="1" applyAlignment="1">
      <alignment horizontal="right" vertical="center"/>
    </xf>
    <xf numFmtId="4" fontId="3" fillId="13" borderId="26" xfId="13" applyNumberFormat="1" applyFont="1" applyFill="1" applyBorder="1">
      <alignment horizontal="right" vertical="center"/>
    </xf>
    <xf numFmtId="4" fontId="3" fillId="0" borderId="26" xfId="13" applyNumberFormat="1" applyFont="1" applyBorder="1">
      <alignment horizontal="right" vertical="center"/>
    </xf>
    <xf numFmtId="0" fontId="2" fillId="13" borderId="26" xfId="0" applyFont="1" applyFill="1" applyBorder="1" applyAlignment="1">
      <alignment wrapText="1"/>
    </xf>
    <xf numFmtId="0" fontId="8" fillId="0" borderId="30" xfId="0" applyFont="1" applyBorder="1" applyAlignment="1">
      <alignment vertical="top" wrapText="1"/>
    </xf>
    <xf numFmtId="4" fontId="3" fillId="12" borderId="26" xfId="9" quotePrefix="1" applyNumberFormat="1" applyFont="1" applyFill="1" applyBorder="1" applyAlignment="1">
      <alignment vertical="center" wrapText="1"/>
    </xf>
    <xf numFmtId="4" fontId="3" fillId="13" borderId="26" xfId="9" quotePrefix="1" applyNumberFormat="1" applyFont="1" applyFill="1" applyBorder="1" applyAlignment="1">
      <alignment vertical="center" wrapText="1"/>
    </xf>
    <xf numFmtId="4" fontId="3" fillId="0" borderId="26" xfId="9" quotePrefix="1" applyNumberFormat="1" applyFont="1" applyFill="1" applyBorder="1" applyAlignment="1">
      <alignment vertical="center" wrapText="1"/>
    </xf>
    <xf numFmtId="4" fontId="3" fillId="12" borderId="26" xfId="9" applyNumberFormat="1" applyFont="1" applyFill="1" applyBorder="1" applyAlignment="1">
      <alignment vertical="center" wrapText="1"/>
    </xf>
    <xf numFmtId="1" fontId="3" fillId="13" borderId="30" xfId="8" applyNumberFormat="1" applyFont="1" applyFill="1" applyBorder="1" applyAlignment="1">
      <alignment horizontal="center" vertical="center" justifyLastLine="1"/>
    </xf>
    <xf numFmtId="2" fontId="3" fillId="0" borderId="30" xfId="8" quotePrefix="1" applyNumberFormat="1" applyFont="1" applyFill="1" applyBorder="1" applyAlignment="1">
      <alignment vertical="top" wrapText="1"/>
    </xf>
    <xf numFmtId="4" fontId="3" fillId="13" borderId="26" xfId="9" applyNumberFormat="1" applyFont="1" applyFill="1" applyBorder="1" applyAlignment="1">
      <alignment vertical="center" wrapText="1"/>
    </xf>
    <xf numFmtId="4" fontId="3" fillId="0" borderId="26" xfId="9" applyNumberFormat="1" applyFont="1" applyFill="1" applyBorder="1" applyAlignment="1">
      <alignment vertical="center" wrapText="1"/>
    </xf>
    <xf numFmtId="1" fontId="3" fillId="11" borderId="35" xfId="8" quotePrefix="1" applyNumberFormat="1" applyFont="1" applyFill="1" applyBorder="1" applyAlignment="1">
      <alignment horizontal="center" vertical="center" justifyLastLine="1"/>
    </xf>
    <xf numFmtId="1" fontId="3" fillId="4" borderId="35" xfId="8" quotePrefix="1" applyNumberFormat="1" applyFont="1" applyFill="1" applyBorder="1" applyAlignment="1">
      <alignment horizontal="center" vertical="center" justifyLastLine="1"/>
    </xf>
    <xf numFmtId="1" fontId="3" fillId="12" borderId="35" xfId="8" quotePrefix="1" applyNumberFormat="1" applyFont="1" applyFill="1" applyBorder="1" applyAlignment="1">
      <alignment horizontal="center" vertical="center" justifyLastLine="1"/>
    </xf>
    <xf numFmtId="1" fontId="3" fillId="13" borderId="35" xfId="8" quotePrefix="1" applyNumberFormat="1" applyFont="1" applyFill="1" applyBorder="1" applyAlignment="1">
      <alignment horizontal="center" vertical="center" justifyLastLine="1"/>
    </xf>
    <xf numFmtId="1" fontId="3" fillId="12" borderId="36" xfId="8" quotePrefix="1" applyNumberFormat="1" applyFont="1" applyFill="1" applyBorder="1" applyAlignment="1">
      <alignment horizontal="center" vertical="center" justifyLastLine="1"/>
    </xf>
    <xf numFmtId="1" fontId="3" fillId="13" borderId="36" xfId="8" quotePrefix="1" applyNumberFormat="1" applyFont="1" applyFill="1" applyBorder="1" applyAlignment="1">
      <alignment horizontal="center" vertical="center" justifyLastLine="1"/>
    </xf>
    <xf numFmtId="1" fontId="3" fillId="12" borderId="35" xfId="8" quotePrefix="1" applyNumberFormat="1" applyFont="1" applyFill="1" applyBorder="1" applyAlignment="1" applyProtection="1">
      <alignment horizontal="center" vertical="center" justifyLastLine="1"/>
    </xf>
    <xf numFmtId="2" fontId="3" fillId="12" borderId="30" xfId="8" quotePrefix="1" applyNumberFormat="1" applyFont="1" applyFill="1" applyBorder="1" applyAlignment="1" applyProtection="1">
      <alignment vertical="top" wrapText="1"/>
    </xf>
    <xf numFmtId="4" fontId="3" fillId="12" borderId="26" xfId="9" quotePrefix="1" applyNumberFormat="1" applyFont="1" applyFill="1" applyBorder="1" applyAlignment="1" applyProtection="1">
      <alignment vertical="center" wrapText="1"/>
    </xf>
    <xf numFmtId="1" fontId="3" fillId="13" borderId="32" xfId="8" quotePrefix="1" applyNumberFormat="1" applyFont="1" applyFill="1" applyBorder="1" applyAlignment="1">
      <alignment horizontal="center" vertical="center" justifyLastLine="1"/>
    </xf>
    <xf numFmtId="2" fontId="3" fillId="0" borderId="30" xfId="8" quotePrefix="1" applyNumberFormat="1" applyFont="1" applyFill="1" applyBorder="1" applyAlignment="1" applyProtection="1">
      <alignment vertical="top" wrapText="1"/>
    </xf>
    <xf numFmtId="4" fontId="3" fillId="13" borderId="26" xfId="0" applyNumberFormat="1" applyFont="1" applyFill="1" applyBorder="1" applyAlignment="1">
      <alignment vertical="center"/>
    </xf>
    <xf numFmtId="4" fontId="3" fillId="0" borderId="26" xfId="0" applyNumberFormat="1" applyFont="1" applyBorder="1" applyAlignment="1">
      <alignment vertical="center"/>
    </xf>
    <xf numFmtId="1" fontId="3" fillId="12" borderId="26" xfId="8" quotePrefix="1" applyNumberFormat="1" applyFont="1" applyFill="1" applyBorder="1" applyAlignment="1">
      <alignment horizontal="center" vertical="center" justifyLastLine="1"/>
    </xf>
    <xf numFmtId="2" fontId="3" fillId="12" borderId="26" xfId="8" quotePrefix="1" applyNumberFormat="1" applyFont="1" applyFill="1" applyBorder="1" applyAlignment="1">
      <alignment vertical="top" wrapText="1"/>
    </xf>
    <xf numFmtId="1" fontId="3" fillId="13" borderId="26" xfId="8" quotePrefix="1" applyNumberFormat="1" applyFont="1" applyFill="1" applyBorder="1" applyAlignment="1">
      <alignment horizontal="center" vertical="center" justifyLastLine="1"/>
    </xf>
    <xf numFmtId="2" fontId="3" fillId="0" borderId="26" xfId="8" quotePrefix="1" applyNumberFormat="1" applyFont="1" applyFill="1" applyBorder="1" applyAlignment="1">
      <alignment vertical="top" wrapText="1"/>
    </xf>
    <xf numFmtId="3" fontId="3" fillId="13" borderId="26" xfId="11" applyNumberFormat="1" applyFont="1" applyFill="1" applyBorder="1" applyAlignment="1">
      <alignment vertical="top"/>
    </xf>
    <xf numFmtId="4" fontId="3" fillId="13" borderId="26" xfId="18" applyNumberFormat="1" applyFont="1" applyFill="1" applyBorder="1">
      <alignment vertical="center"/>
    </xf>
    <xf numFmtId="4" fontId="3" fillId="0" borderId="26" xfId="18" applyNumberFormat="1" applyFont="1" applyFill="1" applyBorder="1">
      <alignment vertical="center"/>
    </xf>
    <xf numFmtId="1" fontId="3" fillId="12" borderId="31" xfId="8" quotePrefix="1" applyNumberFormat="1" applyFont="1" applyFill="1" applyBorder="1" applyAlignment="1">
      <alignment horizontal="center" vertical="center" justifyLastLine="1"/>
    </xf>
    <xf numFmtId="1" fontId="3" fillId="0" borderId="31" xfId="8" quotePrefix="1" applyNumberFormat="1" applyFont="1" applyFill="1" applyBorder="1" applyAlignment="1">
      <alignment horizontal="center" vertical="center" justifyLastLine="1"/>
    </xf>
    <xf numFmtId="4" fontId="3" fillId="13" borderId="26" xfId="19" applyNumberFormat="1" applyFont="1" applyFill="1" applyBorder="1" applyAlignment="1">
      <alignment vertical="center"/>
    </xf>
    <xf numFmtId="4" fontId="3" fillId="0" borderId="26" xfId="19" applyNumberFormat="1" applyFon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/>
    </xf>
    <xf numFmtId="3" fontId="3" fillId="13" borderId="26" xfId="0" applyNumberFormat="1" applyFont="1" applyFill="1" applyBorder="1" applyAlignment="1">
      <alignment vertical="top" wrapText="1"/>
    </xf>
    <xf numFmtId="3" fontId="3" fillId="13" borderId="26" xfId="11" applyNumberFormat="1" applyFont="1" applyFill="1" applyBorder="1" applyAlignment="1">
      <alignment horizontal="left" vertical="center" wrapText="1"/>
    </xf>
    <xf numFmtId="0" fontId="13" fillId="13" borderId="26" xfId="0" applyFont="1" applyFill="1" applyBorder="1" applyAlignment="1">
      <alignment horizontal="left" vertical="center" wrapText="1"/>
    </xf>
    <xf numFmtId="0" fontId="13" fillId="13" borderId="26" xfId="0" applyFont="1" applyFill="1" applyBorder="1" applyAlignment="1">
      <alignment vertical="top" wrapText="1"/>
    </xf>
    <xf numFmtId="0" fontId="13" fillId="13" borderId="26" xfId="0" applyFont="1" applyFill="1" applyBorder="1" applyAlignment="1">
      <alignment horizontal="justify" vertical="top" wrapText="1"/>
    </xf>
    <xf numFmtId="43" fontId="3" fillId="11" borderId="26" xfId="6" applyNumberFormat="1" applyFont="1" applyFill="1" applyBorder="1">
      <alignment vertical="center"/>
    </xf>
    <xf numFmtId="1" fontId="3" fillId="10" borderId="30" xfId="8" quotePrefix="1" applyNumberFormat="1" applyFont="1" applyFill="1" applyBorder="1" applyAlignment="1">
      <alignment horizontal="center" vertical="center" justifyLastLine="1"/>
    </xf>
    <xf numFmtId="2" fontId="3" fillId="10" borderId="30" xfId="8" quotePrefix="1" applyNumberFormat="1" applyFont="1" applyFill="1" applyBorder="1" applyAlignment="1">
      <alignment vertical="top" wrapText="1"/>
    </xf>
    <xf numFmtId="0" fontId="14" fillId="13" borderId="26" xfId="0" applyFont="1" applyFill="1" applyBorder="1" applyAlignment="1">
      <alignment vertical="top" wrapText="1"/>
    </xf>
    <xf numFmtId="1" fontId="3" fillId="11" borderId="30" xfId="8" applyNumberFormat="1" applyFont="1" applyFill="1" applyBorder="1" applyAlignment="1">
      <alignment horizontal="center" vertical="center" justifyLastLine="1"/>
    </xf>
    <xf numFmtId="2" fontId="3" fillId="11" borderId="30" xfId="8" quotePrefix="1" applyNumberFormat="1" applyFont="1" applyFill="1" applyBorder="1" applyAlignment="1">
      <alignment vertical="top" wrapText="1"/>
    </xf>
    <xf numFmtId="1" fontId="3" fillId="4" borderId="30" xfId="8" applyNumberFormat="1" applyFont="1" applyFill="1" applyBorder="1" applyAlignment="1">
      <alignment horizontal="center" vertical="center" justifyLastLine="1"/>
    </xf>
    <xf numFmtId="2" fontId="3" fillId="4" borderId="30" xfId="8" quotePrefix="1" applyNumberFormat="1" applyFont="1" applyFill="1" applyBorder="1" applyAlignment="1">
      <alignment vertical="top" wrapText="1"/>
    </xf>
    <xf numFmtId="1" fontId="3" fillId="0" borderId="30" xfId="8" applyNumberFormat="1" applyFont="1" applyFill="1" applyBorder="1" applyAlignment="1">
      <alignment horizontal="center" vertical="center" justifyLastLine="1"/>
    </xf>
    <xf numFmtId="2" fontId="3" fillId="13" borderId="30" xfId="8" quotePrefix="1" applyNumberFormat="1" applyFont="1" applyFill="1" applyBorder="1" applyAlignment="1">
      <alignment vertical="top" wrapText="1"/>
    </xf>
    <xf numFmtId="2" fontId="3" fillId="4" borderId="30" xfId="8" quotePrefix="1" applyNumberFormat="1" applyFont="1" applyFill="1" applyBorder="1" applyAlignment="1">
      <alignment vertical="center" wrapText="1"/>
    </xf>
    <xf numFmtId="2" fontId="3" fillId="12" borderId="30" xfId="8" quotePrefix="1" applyNumberFormat="1" applyFont="1" applyFill="1" applyBorder="1" applyAlignment="1">
      <alignment vertical="center" wrapText="1"/>
    </xf>
    <xf numFmtId="2" fontId="3" fillId="0" borderId="30" xfId="8" quotePrefix="1" applyNumberFormat="1" applyFont="1" applyFill="1" applyBorder="1" applyAlignment="1">
      <alignment vertical="center" wrapText="1"/>
    </xf>
    <xf numFmtId="1" fontId="3" fillId="10" borderId="30" xfId="8" quotePrefix="1" applyNumberFormat="1" applyFont="1" applyFill="1" applyBorder="1" applyAlignment="1" applyProtection="1">
      <alignment horizontal="center" vertical="center" justifyLastLine="1"/>
    </xf>
    <xf numFmtId="2" fontId="3" fillId="10" borderId="30" xfId="8" quotePrefix="1" applyNumberFormat="1" applyFont="1" applyFill="1" applyBorder="1" applyAlignment="1" applyProtection="1">
      <alignment vertical="top" wrapText="1"/>
    </xf>
    <xf numFmtId="4" fontId="3" fillId="10" borderId="26" xfId="6" applyNumberFormat="1" applyFont="1" applyFill="1" applyBorder="1" applyProtection="1">
      <alignment vertical="center"/>
    </xf>
    <xf numFmtId="4" fontId="3" fillId="11" borderId="26" xfId="6" applyNumberFormat="1" applyFont="1" applyFill="1" applyBorder="1" applyProtection="1">
      <alignment vertical="center"/>
    </xf>
    <xf numFmtId="165" fontId="3" fillId="13" borderId="26" xfId="11" applyNumberFormat="1" applyFont="1" applyFill="1" applyBorder="1" applyAlignment="1" applyProtection="1">
      <alignment horizontal="right" vertical="top" wrapText="1"/>
    </xf>
    <xf numFmtId="4" fontId="3" fillId="4" borderId="26" xfId="6" applyNumberFormat="1" applyFont="1" applyFill="1" applyBorder="1" applyProtection="1">
      <alignment vertical="center"/>
    </xf>
    <xf numFmtId="4" fontId="3" fillId="13" borderId="26" xfId="6" applyNumberFormat="1" applyFont="1" applyFill="1" applyBorder="1" applyProtection="1">
      <alignment vertical="center"/>
    </xf>
    <xf numFmtId="4" fontId="3" fillId="0" borderId="26" xfId="6" applyNumberFormat="1" applyFont="1" applyFill="1" applyBorder="1" applyProtection="1">
      <alignment vertical="center"/>
    </xf>
    <xf numFmtId="0" fontId="10" fillId="13" borderId="26" xfId="0" applyFont="1" applyFill="1" applyBorder="1" applyAlignment="1">
      <alignment vertical="center" wrapText="1"/>
    </xf>
    <xf numFmtId="4" fontId="4" fillId="11" borderId="26" xfId="6" applyNumberFormat="1" applyFont="1" applyFill="1" applyBorder="1">
      <alignment vertical="center"/>
    </xf>
    <xf numFmtId="0" fontId="2" fillId="0" borderId="37" xfId="0" applyFont="1" applyBorder="1"/>
    <xf numFmtId="1" fontId="16" fillId="4" borderId="30" xfId="8" applyNumberFormat="1" applyFont="1" applyFill="1" applyBorder="1" applyAlignment="1">
      <alignment horizontal="center" vertical="center" justifyLastLine="1"/>
    </xf>
    <xf numFmtId="2" fontId="16" fillId="4" borderId="30" xfId="8" quotePrefix="1" applyNumberFormat="1" applyFont="1" applyFill="1" applyBorder="1" applyAlignment="1">
      <alignment vertical="center" wrapText="1"/>
    </xf>
    <xf numFmtId="1" fontId="16" fillId="12" borderId="30" xfId="8" applyNumberFormat="1" applyFont="1" applyFill="1" applyBorder="1" applyAlignment="1">
      <alignment horizontal="center" vertical="center" justifyLastLine="1"/>
    </xf>
    <xf numFmtId="2" fontId="16" fillId="12" borderId="30" xfId="8" quotePrefix="1" applyNumberFormat="1" applyFont="1" applyFill="1" applyBorder="1" applyAlignment="1">
      <alignment vertical="center" wrapText="1"/>
    </xf>
    <xf numFmtId="4" fontId="16" fillId="12" borderId="30" xfId="0" applyNumberFormat="1" applyFont="1" applyFill="1" applyBorder="1" applyAlignment="1">
      <alignment vertical="center"/>
    </xf>
    <xf numFmtId="2" fontId="3" fillId="0" borderId="30" xfId="8" applyNumberFormat="1" applyFont="1" applyFill="1" applyBorder="1" applyAlignment="1">
      <alignment vertical="top" wrapText="1"/>
    </xf>
    <xf numFmtId="1" fontId="16" fillId="0" borderId="30" xfId="8" applyNumberFormat="1" applyFont="1" applyFill="1" applyBorder="1" applyAlignment="1">
      <alignment horizontal="center" vertical="center" justifyLastLine="1"/>
    </xf>
    <xf numFmtId="2" fontId="16" fillId="0" borderId="30" xfId="8" quotePrefix="1" applyNumberFormat="1" applyFont="1" applyFill="1" applyBorder="1" applyAlignment="1">
      <alignment vertical="center" wrapText="1"/>
    </xf>
    <xf numFmtId="0" fontId="16" fillId="4" borderId="26" xfId="0" applyFont="1" applyFill="1" applyBorder="1" applyAlignment="1">
      <alignment vertical="center"/>
    </xf>
    <xf numFmtId="0" fontId="16" fillId="12" borderId="26" xfId="0" applyFont="1" applyFill="1" applyBorder="1" applyAlignment="1">
      <alignment vertical="center"/>
    </xf>
    <xf numFmtId="0" fontId="13" fillId="13" borderId="26" xfId="0" applyFont="1" applyFill="1" applyBorder="1" applyAlignment="1">
      <alignment horizontal="left" vertical="top" wrapText="1"/>
    </xf>
    <xf numFmtId="2" fontId="3" fillId="10" borderId="29" xfId="9" quotePrefix="1" applyNumberFormat="1" applyFont="1" applyFill="1" applyBorder="1" applyAlignment="1" applyProtection="1">
      <alignment vertical="top" wrapText="1"/>
    </xf>
    <xf numFmtId="4" fontId="3" fillId="10" borderId="26" xfId="0" applyNumberFormat="1" applyFont="1" applyFill="1" applyBorder="1" applyAlignment="1">
      <alignment vertical="center"/>
    </xf>
    <xf numFmtId="2" fontId="3" fillId="11" borderId="29" xfId="9" quotePrefix="1" applyNumberFormat="1" applyFont="1" applyFill="1" applyBorder="1" applyAlignment="1" applyProtection="1">
      <alignment vertical="top" wrapText="1"/>
    </xf>
    <xf numFmtId="4" fontId="3" fillId="11" borderId="26" xfId="0" applyNumberFormat="1" applyFont="1" applyFill="1" applyBorder="1" applyAlignment="1">
      <alignment vertical="center" wrapText="1"/>
    </xf>
    <xf numFmtId="3" fontId="3" fillId="0" borderId="33" xfId="13" applyNumberFormat="1" applyFont="1" applyBorder="1" applyProtection="1">
      <alignment horizontal="right" vertical="center"/>
    </xf>
    <xf numFmtId="2" fontId="3" fillId="4" borderId="38" xfId="9" quotePrefix="1" applyNumberFormat="1" applyFont="1" applyFill="1" applyBorder="1" applyAlignment="1" applyProtection="1">
      <alignment vertical="top" wrapText="1"/>
    </xf>
    <xf numFmtId="4" fontId="3" fillId="14" borderId="39" xfId="0" applyNumberFormat="1" applyFont="1" applyFill="1" applyBorder="1" applyAlignment="1">
      <alignment horizontal="right" vertical="center" wrapText="1"/>
    </xf>
    <xf numFmtId="4" fontId="3" fillId="12" borderId="39" xfId="0" applyNumberFormat="1" applyFont="1" applyFill="1" applyBorder="1" applyAlignment="1">
      <alignment vertical="center"/>
    </xf>
    <xf numFmtId="4" fontId="3" fillId="13" borderId="39" xfId="13" applyNumberFormat="1" applyFont="1" applyFill="1" applyBorder="1" applyProtection="1">
      <alignment horizontal="right" vertical="center"/>
    </xf>
    <xf numFmtId="4" fontId="3" fillId="0" borderId="39" xfId="13" applyNumberFormat="1" applyFont="1" applyBorder="1" applyProtection="1">
      <alignment horizontal="right" vertical="center"/>
    </xf>
    <xf numFmtId="3" fontId="3" fillId="0" borderId="40" xfId="11" applyNumberFormat="1" applyFont="1" applyBorder="1" applyAlignment="1">
      <alignment horizontal="left" vertical="center"/>
    </xf>
    <xf numFmtId="4" fontId="3" fillId="11" borderId="39" xfId="9" quotePrefix="1" applyNumberFormat="1" applyFont="1" applyFill="1" applyBorder="1" applyAlignment="1">
      <alignment vertical="center" wrapText="1"/>
    </xf>
    <xf numFmtId="4" fontId="3" fillId="14" borderId="39" xfId="0" applyNumberFormat="1" applyFont="1" applyFill="1" applyBorder="1" applyAlignment="1">
      <alignment vertical="center" wrapText="1"/>
    </xf>
    <xf numFmtId="2" fontId="13" fillId="13" borderId="39" xfId="0" applyNumberFormat="1" applyFont="1" applyFill="1" applyBorder="1" applyAlignment="1">
      <alignment vertical="top" wrapText="1"/>
    </xf>
    <xf numFmtId="165" fontId="2" fillId="13" borderId="39" xfId="0" applyNumberFormat="1" applyFont="1" applyFill="1" applyBorder="1" applyAlignment="1">
      <alignment vertical="top" wrapText="1"/>
    </xf>
    <xf numFmtId="2" fontId="3" fillId="13" borderId="39" xfId="8" quotePrefix="1" applyNumberFormat="1" applyFont="1" applyFill="1" applyBorder="1" applyAlignment="1">
      <alignment vertical="top" wrapText="1"/>
    </xf>
    <xf numFmtId="4" fontId="3" fillId="12" borderId="39" xfId="16" applyNumberFormat="1" applyFont="1" applyFill="1" applyBorder="1" applyAlignment="1">
      <alignment vertical="center"/>
    </xf>
    <xf numFmtId="3" fontId="3" fillId="0" borderId="40" xfId="9" quotePrefix="1" applyNumberFormat="1" applyFont="1" applyFill="1" applyBorder="1" applyAlignment="1">
      <alignment horizontal="left" vertical="top" wrapText="1"/>
    </xf>
    <xf numFmtId="3" fontId="3" fillId="13" borderId="39" xfId="9" quotePrefix="1" applyNumberFormat="1" applyFont="1" applyFill="1" applyBorder="1" applyAlignment="1">
      <alignment vertical="top" wrapText="1"/>
    </xf>
    <xf numFmtId="0" fontId="2" fillId="0" borderId="40" xfId="0" applyFont="1" applyBorder="1" applyAlignment="1">
      <alignment horizontal="left"/>
    </xf>
    <xf numFmtId="0" fontId="3" fillId="0" borderId="40" xfId="0" applyFont="1" applyBorder="1"/>
    <xf numFmtId="3" fontId="2" fillId="13" borderId="39" xfId="0" applyNumberFormat="1" applyFont="1" applyFill="1" applyBorder="1" applyAlignment="1">
      <alignment vertical="top" wrapText="1"/>
    </xf>
    <xf numFmtId="4" fontId="3" fillId="13" borderId="39" xfId="11" applyNumberFormat="1" applyFont="1" applyFill="1" applyBorder="1" applyAlignment="1">
      <alignment vertical="center"/>
    </xf>
    <xf numFmtId="4" fontId="3" fillId="13" borderId="39" xfId="11" applyNumberFormat="1" applyFont="1" applyFill="1" applyBorder="1" applyAlignment="1" applyProtection="1">
      <alignment vertical="center"/>
    </xf>
    <xf numFmtId="0" fontId="3" fillId="4" borderId="39" xfId="23" applyFont="1" applyFill="1" applyBorder="1" applyAlignment="1">
      <alignment wrapText="1"/>
    </xf>
    <xf numFmtId="0" fontId="3" fillId="12" borderId="39" xfId="23" applyFont="1" applyFill="1" applyBorder="1" applyAlignment="1">
      <alignment wrapText="1"/>
    </xf>
    <xf numFmtId="0" fontId="3" fillId="0" borderId="39" xfId="23" applyFont="1" applyBorder="1" applyAlignment="1">
      <alignment wrapText="1"/>
    </xf>
    <xf numFmtId="4" fontId="3" fillId="19" borderId="39" xfId="11" applyNumberFormat="1" applyFont="1" applyFill="1" applyBorder="1" applyAlignment="1">
      <alignment vertical="center"/>
    </xf>
    <xf numFmtId="4" fontId="2" fillId="13" borderId="39" xfId="0" applyNumberFormat="1" applyFont="1" applyFill="1" applyBorder="1" applyAlignment="1">
      <alignment vertical="top"/>
    </xf>
    <xf numFmtId="4" fontId="3" fillId="13" borderId="41" xfId="11" applyNumberFormat="1" applyFont="1" applyFill="1" applyBorder="1" applyAlignment="1">
      <alignment vertical="center"/>
    </xf>
    <xf numFmtId="4" fontId="3" fillId="0" borderId="41" xfId="11" applyNumberFormat="1" applyFont="1" applyBorder="1" applyAlignment="1">
      <alignment vertical="center"/>
    </xf>
    <xf numFmtId="0" fontId="2" fillId="13" borderId="39" xfId="0" applyFont="1" applyFill="1" applyBorder="1" applyAlignment="1">
      <alignment horizontal="left" vertical="center" wrapText="1"/>
    </xf>
    <xf numFmtId="2" fontId="3" fillId="12" borderId="38" xfId="8" quotePrefix="1" applyNumberFormat="1" applyFont="1" applyFill="1" applyBorder="1" applyAlignment="1">
      <alignment vertical="top" wrapText="1"/>
    </xf>
    <xf numFmtId="4" fontId="16" fillId="13" borderId="30" xfId="0" applyNumberFormat="1" applyFont="1" applyFill="1" applyBorder="1" applyAlignment="1">
      <alignment horizontal="right" vertical="center"/>
    </xf>
    <xf numFmtId="4" fontId="16" fillId="0" borderId="30" xfId="0" applyNumberFormat="1" applyFont="1" applyBorder="1" applyAlignment="1">
      <alignment horizontal="right" vertical="center"/>
    </xf>
    <xf numFmtId="164" fontId="2" fillId="13" borderId="39" xfId="1" applyFont="1" applyFill="1" applyBorder="1"/>
    <xf numFmtId="4" fontId="3" fillId="12" borderId="39" xfId="11" applyNumberFormat="1" applyFont="1" applyFill="1" applyBorder="1" applyAlignment="1">
      <alignment vertical="center"/>
    </xf>
    <xf numFmtId="4" fontId="3" fillId="0" borderId="39" xfId="11" applyNumberFormat="1" applyFont="1" applyBorder="1" applyAlignment="1">
      <alignment vertical="center"/>
    </xf>
    <xf numFmtId="4" fontId="3" fillId="4" borderId="30" xfId="0" applyNumberFormat="1" applyFont="1" applyFill="1" applyBorder="1" applyAlignment="1">
      <alignment vertical="center"/>
    </xf>
    <xf numFmtId="0" fontId="21" fillId="0" borderId="28" xfId="6" applyNumberFormat="1" applyFont="1" applyFill="1" applyBorder="1" applyAlignment="1"/>
    <xf numFmtId="0" fontId="21" fillId="13" borderId="42" xfId="0" applyFont="1" applyFill="1" applyBorder="1" applyAlignment="1">
      <alignment wrapText="1"/>
    </xf>
    <xf numFmtId="4" fontId="3" fillId="12" borderId="43" xfId="0" applyNumberFormat="1" applyFont="1" applyFill="1" applyBorder="1" applyAlignment="1">
      <alignment vertical="center"/>
    </xf>
    <xf numFmtId="4" fontId="3" fillId="13" borderId="43" xfId="0" applyNumberFormat="1" applyFont="1" applyFill="1" applyBorder="1" applyAlignment="1">
      <alignment vertical="center"/>
    </xf>
    <xf numFmtId="4" fontId="3" fillId="0" borderId="43" xfId="0" applyNumberFormat="1" applyFont="1" applyBorder="1" applyAlignment="1">
      <alignment vertical="center"/>
    </xf>
    <xf numFmtId="0" fontId="3" fillId="0" borderId="44" xfId="6" applyNumberFormat="1" applyFont="1" applyFill="1" applyBorder="1" applyAlignment="1"/>
    <xf numFmtId="0" fontId="21" fillId="13" borderId="45" xfId="0" applyFont="1" applyFill="1" applyBorder="1"/>
    <xf numFmtId="1" fontId="3" fillId="12" borderId="46" xfId="8" quotePrefix="1" applyNumberFormat="1" applyFont="1" applyFill="1" applyBorder="1" applyAlignment="1">
      <alignment horizontal="center" vertical="center" justifyLastLine="1"/>
    </xf>
    <xf numFmtId="1" fontId="3" fillId="13" borderId="46" xfId="8" quotePrefix="1" applyNumberFormat="1" applyFont="1" applyFill="1" applyBorder="1" applyAlignment="1">
      <alignment horizontal="center" vertical="center" justifyLastLine="1"/>
    </xf>
    <xf numFmtId="0" fontId="2" fillId="0" borderId="47" xfId="6" applyNumberFormat="1" applyFont="1" applyFill="1" applyBorder="1" applyAlignment="1"/>
    <xf numFmtId="4" fontId="3" fillId="12" borderId="46" xfId="0" applyNumberFormat="1" applyFont="1" applyFill="1" applyBorder="1" applyAlignment="1">
      <alignment vertical="center" justifyLastLine="1"/>
    </xf>
    <xf numFmtId="0" fontId="16" fillId="13" borderId="45" xfId="0" applyFont="1" applyFill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8" fillId="0" borderId="44" xfId="0" applyFont="1" applyBorder="1"/>
    <xf numFmtId="0" fontId="8" fillId="0" borderId="48" xfId="0" applyFont="1" applyBorder="1"/>
    <xf numFmtId="0" fontId="3" fillId="13" borderId="45" xfId="0" applyFont="1" applyFill="1" applyBorder="1" applyAlignment="1">
      <alignment horizontal="right" vertical="center"/>
    </xf>
    <xf numFmtId="4" fontId="3" fillId="13" borderId="45" xfId="0" applyNumberFormat="1" applyFont="1" applyFill="1" applyBorder="1" applyAlignment="1">
      <alignment horizontal="right" vertical="center"/>
    </xf>
    <xf numFmtId="4" fontId="3" fillId="0" borderId="45" xfId="0" applyNumberFormat="1" applyFont="1" applyBorder="1" applyAlignment="1">
      <alignment horizontal="right" vertical="center"/>
    </xf>
    <xf numFmtId="0" fontId="16" fillId="13" borderId="46" xfId="0" applyFont="1" applyFill="1" applyBorder="1" applyAlignment="1">
      <alignment vertical="center"/>
    </xf>
    <xf numFmtId="0" fontId="16" fillId="0" borderId="46" xfId="0" applyFont="1" applyBorder="1" applyAlignment="1">
      <alignment vertical="center"/>
    </xf>
    <xf numFmtId="4" fontId="3" fillId="12" borderId="49" xfId="6" applyNumberFormat="1" applyFont="1" applyFill="1" applyBorder="1" applyProtection="1">
      <alignment vertical="center"/>
    </xf>
    <xf numFmtId="0" fontId="2" fillId="0" borderId="50" xfId="0" applyFont="1" applyBorder="1"/>
    <xf numFmtId="4" fontId="3" fillId="13" borderId="51" xfId="11" applyNumberFormat="1" applyFont="1" applyFill="1" applyBorder="1" applyAlignment="1">
      <alignment vertical="center"/>
    </xf>
    <xf numFmtId="4" fontId="3" fillId="0" borderId="51" xfId="11" applyNumberFormat="1" applyFont="1" applyBorder="1" applyAlignment="1">
      <alignment vertical="center"/>
    </xf>
    <xf numFmtId="1" fontId="3" fillId="11" borderId="52" xfId="8" quotePrefix="1" applyNumberFormat="1" applyFont="1" applyFill="1" applyBorder="1" applyAlignment="1">
      <alignment horizontal="center" vertical="center" justifyLastLine="1"/>
    </xf>
    <xf numFmtId="2" fontId="3" fillId="11" borderId="53" xfId="8" quotePrefix="1" applyNumberFormat="1" applyFont="1" applyFill="1" applyBorder="1" applyAlignment="1">
      <alignment vertical="top" wrapText="1"/>
    </xf>
    <xf numFmtId="1" fontId="3" fillId="4" borderId="54" xfId="8" quotePrefix="1" applyNumberFormat="1" applyFont="1" applyFill="1" applyBorder="1" applyAlignment="1">
      <alignment horizontal="center" vertical="center" justifyLastLine="1"/>
    </xf>
    <xf numFmtId="2" fontId="3" fillId="4" borderId="49" xfId="8" quotePrefix="1" applyNumberFormat="1" applyFont="1" applyFill="1" applyBorder="1" applyAlignment="1">
      <alignment vertical="top" wrapText="1"/>
    </xf>
    <xf numFmtId="1" fontId="3" fillId="0" borderId="46" xfId="8" quotePrefix="1" applyNumberFormat="1" applyFont="1" applyFill="1" applyBorder="1" applyAlignment="1">
      <alignment horizontal="center" vertical="center" justifyLastLine="1"/>
    </xf>
    <xf numFmtId="2" fontId="3" fillId="0" borderId="55" xfId="8" quotePrefix="1" applyNumberFormat="1" applyFont="1" applyFill="1" applyBorder="1" applyAlignment="1">
      <alignment horizontal="center" vertical="center" wrapText="1"/>
    </xf>
    <xf numFmtId="2" fontId="3" fillId="12" borderId="54" xfId="8" quotePrefix="1" applyNumberFormat="1" applyFont="1" applyFill="1" applyBorder="1" applyAlignment="1">
      <alignment vertical="top" wrapText="1"/>
    </xf>
    <xf numFmtId="1" fontId="3" fillId="13" borderId="56" xfId="8" quotePrefix="1" applyNumberFormat="1" applyFont="1" applyFill="1" applyBorder="1" applyAlignment="1">
      <alignment horizontal="center" vertical="center" justifyLastLine="1"/>
    </xf>
    <xf numFmtId="3" fontId="2" fillId="13" borderId="42" xfId="0" applyNumberFormat="1" applyFont="1" applyFill="1" applyBorder="1" applyAlignment="1">
      <alignment wrapText="1"/>
    </xf>
    <xf numFmtId="4" fontId="3" fillId="12" borderId="57" xfId="11" applyNumberFormat="1" applyFont="1" applyFill="1" applyBorder="1" applyAlignment="1">
      <alignment vertical="center" justifyLastLine="1"/>
    </xf>
    <xf numFmtId="0" fontId="20" fillId="4" borderId="42" xfId="24" applyFont="1" applyFill="1" applyBorder="1" applyAlignment="1">
      <alignment horizontal="left" wrapText="1"/>
    </xf>
    <xf numFmtId="4" fontId="3" fillId="4" borderId="42" xfId="11" applyNumberFormat="1" applyFont="1" applyFill="1" applyBorder="1">
      <alignment horizontal="right" vertical="center"/>
    </xf>
    <xf numFmtId="0" fontId="20" fillId="0" borderId="42" xfId="24" applyFont="1" applyBorder="1" applyAlignment="1">
      <alignment horizontal="left" wrapText="1"/>
    </xf>
    <xf numFmtId="0" fontId="20" fillId="4" borderId="42" xfId="24" quotePrefix="1" applyFont="1" applyFill="1" applyBorder="1" applyAlignment="1">
      <alignment horizontal="left" wrapText="1"/>
    </xf>
    <xf numFmtId="0" fontId="20" fillId="0" borderId="42" xfId="24" quotePrefix="1" applyFont="1" applyBorder="1" applyAlignment="1">
      <alignment horizontal="left" wrapText="1"/>
    </xf>
    <xf numFmtId="4" fontId="6" fillId="13" borderId="42" xfId="11" applyNumberFormat="1" applyFont="1" applyFill="1" applyBorder="1" applyAlignment="1">
      <alignment vertical="center"/>
    </xf>
    <xf numFmtId="4" fontId="3" fillId="4" borderId="42" xfId="13" applyNumberFormat="1" applyFont="1" applyFill="1" applyBorder="1" applyAlignment="1">
      <alignment vertical="center" justifyLastLine="1"/>
    </xf>
    <xf numFmtId="4" fontId="3" fillId="12" borderId="42" xfId="13" applyNumberFormat="1" applyFont="1" applyFill="1" applyBorder="1" applyAlignment="1">
      <alignment vertical="center" justifyLastLine="1"/>
    </xf>
    <xf numFmtId="4" fontId="3" fillId="13" borderId="42" xfId="13" applyNumberFormat="1" applyFont="1" applyFill="1" applyBorder="1" applyAlignment="1">
      <alignment vertical="center" justifyLastLine="1"/>
    </xf>
    <xf numFmtId="4" fontId="3" fillId="0" borderId="42" xfId="13" applyNumberFormat="1" applyFont="1" applyBorder="1" applyAlignment="1">
      <alignment vertical="center" justifyLastLine="1"/>
    </xf>
    <xf numFmtId="2" fontId="3" fillId="4" borderId="43" xfId="9" quotePrefix="1" applyNumberFormat="1" applyFont="1" applyFill="1" applyBorder="1" applyAlignment="1">
      <alignment vertical="top" wrapText="1"/>
    </xf>
    <xf numFmtId="0" fontId="2" fillId="13" borderId="4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2" fillId="13" borderId="42" xfId="0" applyFont="1" applyFill="1" applyBorder="1" applyAlignment="1">
      <alignment vertical="center"/>
    </xf>
    <xf numFmtId="4" fontId="4" fillId="19" borderId="42" xfId="4" applyNumberFormat="1" applyFont="1" applyFill="1" applyBorder="1" applyAlignment="1">
      <alignment horizontal="center" vertical="center" wrapText="1" justifyLastLine="1"/>
    </xf>
    <xf numFmtId="0" fontId="4" fillId="0" borderId="42" xfId="4" applyNumberFormat="1" applyFont="1" applyFill="1" applyBorder="1" applyAlignment="1">
      <alignment horizontal="center" vertical="center" wrapText="1" justifyLastLine="1"/>
    </xf>
    <xf numFmtId="0" fontId="2" fillId="0" borderId="28" xfId="0" applyFont="1" applyBorder="1"/>
    <xf numFmtId="0" fontId="2" fillId="0" borderId="42" xfId="0" applyFont="1" applyBorder="1" applyAlignment="1">
      <alignment vertical="top" wrapText="1"/>
    </xf>
    <xf numFmtId="4" fontId="3" fillId="6" borderId="42" xfId="6" applyNumberFormat="1" applyFont="1" applyFill="1" applyBorder="1">
      <alignment vertical="center"/>
    </xf>
    <xf numFmtId="4" fontId="3" fillId="3" borderId="42" xfId="6" applyNumberFormat="1" applyFont="1" applyFill="1" applyBorder="1">
      <alignment vertical="center"/>
    </xf>
    <xf numFmtId="4" fontId="3" fillId="10" borderId="42" xfId="6" applyNumberFormat="1" applyFont="1" applyFill="1" applyBorder="1">
      <alignment vertical="center"/>
    </xf>
    <xf numFmtId="4" fontId="3" fillId="11" borderId="42" xfId="6" applyNumberFormat="1" applyFont="1" applyFill="1" applyBorder="1">
      <alignment vertical="center"/>
    </xf>
    <xf numFmtId="4" fontId="3" fillId="4" borderId="42" xfId="6" applyNumberFormat="1" applyFont="1" applyFill="1" applyBorder="1">
      <alignment vertical="center"/>
    </xf>
    <xf numFmtId="4" fontId="3" fillId="12" borderId="42" xfId="6" applyNumberFormat="1" applyFont="1" applyFill="1" applyBorder="1">
      <alignment vertical="center"/>
    </xf>
    <xf numFmtId="4" fontId="3" fillId="0" borderId="42" xfId="11" applyNumberFormat="1" applyFont="1" applyBorder="1" applyAlignment="1">
      <alignment vertical="center"/>
    </xf>
    <xf numFmtId="3" fontId="3" fillId="0" borderId="28" xfId="11" applyNumberFormat="1" applyFont="1" applyBorder="1">
      <alignment horizontal="right" vertical="center"/>
    </xf>
    <xf numFmtId="3" fontId="3" fillId="0" borderId="42" xfId="11" applyNumberFormat="1" applyFont="1" applyBorder="1" applyAlignment="1">
      <alignment vertical="top" wrapText="1"/>
    </xf>
    <xf numFmtId="4" fontId="3" fillId="0" borderId="42" xfId="6" applyNumberFormat="1" applyFont="1" applyFill="1" applyBorder="1">
      <alignment vertical="center"/>
    </xf>
    <xf numFmtId="4" fontId="2" fillId="0" borderId="42" xfId="0" applyNumberFormat="1" applyFont="1" applyBorder="1" applyAlignment="1">
      <alignment vertical="top" wrapText="1"/>
    </xf>
    <xf numFmtId="4" fontId="3" fillId="4" borderId="42" xfId="11" applyNumberFormat="1" applyFont="1" applyFill="1" applyBorder="1" applyAlignment="1">
      <alignment vertical="center"/>
    </xf>
    <xf numFmtId="4" fontId="3" fillId="0" borderId="42" xfId="13" applyNumberFormat="1" applyFont="1" applyBorder="1" applyAlignment="1">
      <alignment vertical="center"/>
    </xf>
    <xf numFmtId="4" fontId="3" fillId="12" borderId="42" xfId="11" applyNumberFormat="1" applyFont="1" applyFill="1" applyBorder="1" applyAlignment="1">
      <alignment vertical="center"/>
    </xf>
    <xf numFmtId="4" fontId="3" fillId="0" borderId="42" xfId="0" applyNumberFormat="1" applyFont="1" applyBorder="1" applyAlignment="1">
      <alignment vertical="center"/>
    </xf>
    <xf numFmtId="0" fontId="8" fillId="0" borderId="42" xfId="0" applyFont="1" applyBorder="1" applyAlignment="1">
      <alignment wrapText="1"/>
    </xf>
    <xf numFmtId="1" fontId="26" fillId="12" borderId="43" xfId="8" applyNumberFormat="1" applyFont="1" applyFill="1" applyBorder="1" applyAlignment="1">
      <alignment horizontal="center" vertical="center" justifyLastLine="1"/>
    </xf>
    <xf numFmtId="2" fontId="26" fillId="12" borderId="43" xfId="8" quotePrefix="1" applyNumberFormat="1" applyFont="1" applyFill="1" applyBorder="1" applyAlignment="1">
      <alignment vertical="top" wrapText="1"/>
    </xf>
    <xf numFmtId="1" fontId="26" fillId="13" borderId="43" xfId="8" applyNumberFormat="1" applyFont="1" applyFill="1" applyBorder="1" applyAlignment="1">
      <alignment horizontal="center" vertical="center" justifyLastLine="1"/>
    </xf>
    <xf numFmtId="2" fontId="26" fillId="0" borderId="43" xfId="8" quotePrefix="1" applyNumberFormat="1" applyFont="1" applyFill="1" applyBorder="1" applyAlignment="1">
      <alignment vertical="top" wrapText="1"/>
    </xf>
    <xf numFmtId="4" fontId="3" fillId="0" borderId="42" xfId="11" applyNumberFormat="1" applyFont="1" applyBorder="1">
      <alignment horizontal="right" vertical="center"/>
    </xf>
    <xf numFmtId="1" fontId="3" fillId="11" borderId="59" xfId="8" quotePrefix="1" applyNumberFormat="1" applyFont="1" applyFill="1" applyBorder="1" applyAlignment="1">
      <alignment horizontal="center" vertical="center" justifyLastLine="1"/>
    </xf>
    <xf numFmtId="1" fontId="26" fillId="11" borderId="60" xfId="8" applyNumberFormat="1" applyFont="1" applyFill="1" applyBorder="1" applyAlignment="1">
      <alignment horizontal="center" vertical="center" justifyLastLine="1"/>
    </xf>
    <xf numFmtId="2" fontId="26" fillId="11" borderId="60" xfId="8" quotePrefix="1" applyNumberFormat="1" applyFont="1" applyFill="1" applyBorder="1" applyAlignment="1">
      <alignment vertical="top" wrapText="1"/>
    </xf>
    <xf numFmtId="4" fontId="26" fillId="11" borderId="58" xfId="6" applyNumberFormat="1" applyFont="1" applyFill="1" applyBorder="1">
      <alignment vertical="center"/>
    </xf>
    <xf numFmtId="1" fontId="26" fillId="4" borderId="60" xfId="8" applyNumberFormat="1" applyFont="1" applyFill="1" applyBorder="1" applyAlignment="1">
      <alignment horizontal="center" vertical="center" justifyLastLine="1"/>
    </xf>
    <xf numFmtId="2" fontId="26" fillId="4" borderId="60" xfId="8" quotePrefix="1" applyNumberFormat="1" applyFont="1" applyFill="1" applyBorder="1" applyAlignment="1">
      <alignment vertical="top" wrapText="1"/>
    </xf>
    <xf numFmtId="4" fontId="26" fillId="4" borderId="58" xfId="6" applyNumberFormat="1" applyFont="1" applyFill="1" applyBorder="1">
      <alignment vertical="center"/>
    </xf>
    <xf numFmtId="4" fontId="26" fillId="12" borderId="58" xfId="6" applyNumberFormat="1" applyFont="1" applyFill="1" applyBorder="1">
      <alignment vertical="center"/>
    </xf>
    <xf numFmtId="1" fontId="3" fillId="13" borderId="58" xfId="8" quotePrefix="1" applyNumberFormat="1" applyFont="1" applyFill="1" applyBorder="1" applyAlignment="1">
      <alignment horizontal="center" vertical="center" justifyLastLine="1"/>
    </xf>
    <xf numFmtId="0" fontId="3" fillId="0" borderId="58" xfId="8" quotePrefix="1" applyNumberFormat="1" applyFont="1" applyFill="1" applyBorder="1" applyAlignment="1">
      <alignment horizontal="left" vertical="center" wrapText="1"/>
    </xf>
    <xf numFmtId="1" fontId="3" fillId="12" borderId="58" xfId="8" quotePrefix="1" applyNumberFormat="1" applyFont="1" applyFill="1" applyBorder="1" applyAlignment="1">
      <alignment horizontal="center" vertical="center" justifyLastLine="1"/>
    </xf>
    <xf numFmtId="2" fontId="3" fillId="12" borderId="58" xfId="8" quotePrefix="1" applyNumberFormat="1" applyFont="1" applyFill="1" applyBorder="1" applyAlignment="1">
      <alignment vertical="top" wrapText="1"/>
    </xf>
    <xf numFmtId="2" fontId="3" fillId="0" borderId="58" xfId="8" quotePrefix="1" applyNumberFormat="1" applyFont="1" applyFill="1" applyBorder="1" applyAlignment="1">
      <alignment vertical="top" wrapText="1"/>
    </xf>
    <xf numFmtId="165" fontId="2" fillId="0" borderId="58" xfId="0" applyNumberFormat="1" applyFont="1" applyBorder="1" applyAlignment="1">
      <alignment vertical="top" wrapText="1"/>
    </xf>
    <xf numFmtId="0" fontId="2" fillId="0" borderId="61" xfId="0" applyFont="1" applyBorder="1"/>
    <xf numFmtId="0" fontId="2" fillId="0" borderId="62" xfId="0" applyFont="1" applyBorder="1" applyAlignment="1">
      <alignment vertical="top" wrapText="1"/>
    </xf>
    <xf numFmtId="0" fontId="2" fillId="0" borderId="0" xfId="0" applyFont="1" applyBorder="1"/>
    <xf numFmtId="4" fontId="3" fillId="0" borderId="0" xfId="0" applyNumberFormat="1" applyFont="1" applyBorder="1" applyAlignment="1">
      <alignment vertical="center"/>
    </xf>
    <xf numFmtId="3" fontId="9" fillId="0" borderId="0" xfId="10" applyNumberFormat="1" applyFont="1" applyBorder="1">
      <alignment horizontal="right" vertical="center"/>
    </xf>
    <xf numFmtId="4" fontId="3" fillId="0" borderId="0" xfId="11" applyNumberFormat="1" applyFont="1" applyBorder="1" applyAlignment="1">
      <alignment vertical="center"/>
    </xf>
    <xf numFmtId="1" fontId="24" fillId="0" borderId="0" xfId="0" applyNumberFormat="1" applyFont="1" applyAlignment="1"/>
    <xf numFmtId="1" fontId="24" fillId="0" borderId="0" xfId="0" applyNumberFormat="1" applyFont="1" applyAlignment="1">
      <alignment horizontal="left"/>
    </xf>
  </cellXfs>
  <cellStyles count="38">
    <cellStyle name="Comma" xfId="1" builtinId="3"/>
    <cellStyle name="Normal" xfId="0" builtinId="0"/>
    <cellStyle name="Normal 2" xfId="22"/>
    <cellStyle name="Normalno 2 2" xfId="19"/>
    <cellStyle name="Obično_List4" xfId="25"/>
    <cellStyle name="Obično_List5" xfId="24"/>
    <cellStyle name="Percent" xfId="37" builtinId="5"/>
    <cellStyle name="SAPBEXaggData" xfId="27"/>
    <cellStyle name="SAPBEXaggData 2" xfId="17"/>
    <cellStyle name="SAPBEXaggData 2 2" xfId="18"/>
    <cellStyle name="SAPBEXaggData 3" xfId="6"/>
    <cellStyle name="SAPBEXaggData 3 2" xfId="31"/>
    <cellStyle name="SAPBEXchaText" xfId="2"/>
    <cellStyle name="SAPBEXchaText 2" xfId="28"/>
    <cellStyle name="SAPBEXHLevel0" xfId="26"/>
    <cellStyle name="SAPBEXHLevel1" xfId="14"/>
    <cellStyle name="SAPBEXHLevel1 2" xfId="5"/>
    <cellStyle name="SAPBEXHLevel1 3" xfId="30"/>
    <cellStyle name="SAPBEXHLevel2" xfId="7"/>
    <cellStyle name="SAPBEXHLevel2 2" xfId="12"/>
    <cellStyle name="SAPBEXHLevel2 3" xfId="32"/>
    <cellStyle name="SAPBEXHLevel3" xfId="8"/>
    <cellStyle name="SAPBEXHLevel3 2" xfId="20"/>
    <cellStyle name="SAPBEXHLevel3 3" xfId="9"/>
    <cellStyle name="SAPBEXHLevel3 3 2" xfId="35"/>
    <cellStyle name="SAPBEXHLevel3 4" xfId="34"/>
    <cellStyle name="SAPBEXstdData" xfId="10"/>
    <cellStyle name="SAPBEXstdData 2" xfId="21"/>
    <cellStyle name="SAPBEXstdData 2 2" xfId="11"/>
    <cellStyle name="SAPBEXstdData 2 2 2" xfId="33"/>
    <cellStyle name="SAPBEXstdData 3" xfId="15"/>
    <cellStyle name="SAPBEXstdData 3 2" xfId="16"/>
    <cellStyle name="SAPBEXstdData 4" xfId="13"/>
    <cellStyle name="SAPBEXstdData 4 2" xfId="36"/>
    <cellStyle name="SAPBEXstdItem" xfId="3"/>
    <cellStyle name="SAPBEXstdItem 2" xfId="4"/>
    <cellStyle name="SAPBEXstdItem 2 2" xfId="29"/>
    <cellStyle name="Zarez 2 5" xfId="23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hael.poljanac@pozeska-bolnica.hr" id="{6F42201E-76FC-4859-9531-34E7AE3FFB7F}" userId="S::urn:spo:guest#mihael.poljanac@pozeska-bolnica.hr::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103" dT="2025-08-22T07:04:42.29" personId="{6F42201E-76FC-4859-9531-34E7AE3FFB7F}" id="{88057F9A-89DB-434D-90DD-93C6440EDC0B}">
    <text>potrebno ubaciti poziciju
42 Rashodi za nabavu proizvedene dugotrajne imovine
423 Prijevozna sredstva
4231 Prijevozna sredstva u cestovnom prometu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2425"/>
  <sheetViews>
    <sheetView zoomScaleNormal="100" workbookViewId="0">
      <pane ySplit="5" topLeftCell="A2099" activePane="bottomLeft" state="frozen"/>
      <selection pane="bottomLeft" activeCell="M2138" sqref="M2138"/>
    </sheetView>
  </sheetViews>
  <sheetFormatPr defaultColWidth="9.42578125" defaultRowHeight="14.25" x14ac:dyDescent="0.2"/>
  <cols>
    <col min="1" max="1" width="28.140625" style="1" customWidth="1"/>
    <col min="2" max="2" width="33" style="2" customWidth="1"/>
    <col min="3" max="3" width="18.42578125" style="4" customWidth="1"/>
    <col min="4" max="4" width="17.140625" style="4" customWidth="1"/>
    <col min="5" max="5" width="17.140625" style="4" hidden="1" customWidth="1"/>
    <col min="6" max="6" width="17.140625" style="4" customWidth="1"/>
    <col min="7" max="7" width="18.7109375" style="3" customWidth="1"/>
    <col min="8" max="8" width="33.7109375" style="113" hidden="1" customWidth="1"/>
    <col min="9" max="10" width="9.42578125" style="3"/>
    <col min="11" max="11" width="17.42578125" style="3" bestFit="1" customWidth="1"/>
    <col min="12" max="13" width="9.42578125" style="3"/>
    <col min="14" max="14" width="13.140625" style="3" bestFit="1" customWidth="1"/>
    <col min="15" max="15" width="12.42578125" style="3" bestFit="1" customWidth="1"/>
    <col min="16" max="16384" width="9.42578125" style="3"/>
  </cols>
  <sheetData>
    <row r="2" spans="1:11" ht="15" x14ac:dyDescent="0.25">
      <c r="A2" s="219"/>
      <c r="B2" s="218"/>
    </row>
    <row r="3" spans="1:11" x14ac:dyDescent="0.2">
      <c r="B3" s="215"/>
      <c r="G3" s="214"/>
      <c r="H3" s="212"/>
      <c r="K3" s="5"/>
    </row>
    <row r="4" spans="1:11" ht="15.75" x14ac:dyDescent="0.25">
      <c r="A4" s="563" t="s">
        <v>0</v>
      </c>
      <c r="B4" s="563"/>
      <c r="C4" s="563"/>
      <c r="D4" s="563"/>
      <c r="E4" s="563"/>
      <c r="F4" s="563"/>
      <c r="G4" s="563"/>
      <c r="H4" s="563"/>
    </row>
    <row r="5" spans="1:11" s="6" customFormat="1" ht="30" x14ac:dyDescent="0.2">
      <c r="A5" s="167" t="s">
        <v>1</v>
      </c>
      <c r="B5" s="168" t="s">
        <v>2</v>
      </c>
      <c r="C5" s="268" t="s">
        <v>3</v>
      </c>
      <c r="D5" s="268" t="s">
        <v>4</v>
      </c>
      <c r="E5" s="268" t="s">
        <v>5</v>
      </c>
      <c r="F5" s="268" t="s">
        <v>6</v>
      </c>
      <c r="G5" s="269" t="s">
        <v>7</v>
      </c>
      <c r="H5" s="270" t="s">
        <v>8</v>
      </c>
    </row>
    <row r="6" spans="1:11" s="6" customFormat="1" ht="15" x14ac:dyDescent="0.2">
      <c r="A6" s="216">
        <v>1</v>
      </c>
      <c r="B6" s="217">
        <v>2</v>
      </c>
      <c r="C6" s="271"/>
      <c r="D6" s="271"/>
      <c r="E6" s="272"/>
      <c r="F6" s="271"/>
      <c r="G6" s="273" t="s">
        <v>9</v>
      </c>
      <c r="H6" s="274"/>
    </row>
    <row r="7" spans="1:11" x14ac:dyDescent="0.2">
      <c r="A7" s="189" t="s">
        <v>10</v>
      </c>
      <c r="B7" s="169" t="s">
        <v>11</v>
      </c>
      <c r="C7" s="275">
        <f t="shared" ref="C7:E7" si="0">C8+C650+C734+C891+C914+C1057+C1150+C1229+C1269+C1342+C1365+C1448+C1523+C1609+C1630+C1727+C1752+C1772+C1801+C1821+C1848+C1886+C1910+C1948+C1972+C2001+C2028+C2055+C2087+C2110+C2151+C2188+C2216+C2250+C2285+C2311+C2342+C2375+C2398</f>
        <v>0</v>
      </c>
      <c r="D7" s="275">
        <f t="shared" si="0"/>
        <v>190999</v>
      </c>
      <c r="E7" s="275">
        <f t="shared" si="0"/>
        <v>0</v>
      </c>
      <c r="F7" s="275">
        <f t="shared" ref="F7" si="1">F8+F650+F734+F891+F914+F1057+F1150+F1229+F1269+F1342+F1365+F1448+F1523+F1609+F1630+F1727+F1752+F1772+F1801+F1821+F1848+F1886+F1910+F1948+F1972+F2001+F2028+F2055+F2087+F2110+F2151+F2188+F2216+F2250+F2285+F2311+F2342+F2375+F2398</f>
        <v>190999</v>
      </c>
      <c r="G7" s="276" t="s">
        <v>9</v>
      </c>
      <c r="H7" s="277"/>
    </row>
    <row r="8" spans="1:11" x14ac:dyDescent="0.2">
      <c r="A8" s="170" t="s">
        <v>12</v>
      </c>
      <c r="B8" s="171" t="s">
        <v>13</v>
      </c>
      <c r="C8" s="278">
        <f t="shared" ref="C8:E8" si="2">C9+C228+C497+C631</f>
        <v>0</v>
      </c>
      <c r="D8" s="278">
        <f t="shared" si="2"/>
        <v>0</v>
      </c>
      <c r="E8" s="278">
        <f t="shared" si="2"/>
        <v>0</v>
      </c>
      <c r="F8" s="278">
        <f t="shared" ref="F8" si="3">F9+F228+F497+F631</f>
        <v>0</v>
      </c>
      <c r="G8" s="276" t="s">
        <v>14</v>
      </c>
      <c r="H8" s="277"/>
      <c r="K8" s="5"/>
    </row>
    <row r="9" spans="1:11" ht="28.5" x14ac:dyDescent="0.2">
      <c r="A9" s="9">
        <v>3601</v>
      </c>
      <c r="B9" s="10" t="s">
        <v>15</v>
      </c>
      <c r="C9" s="279">
        <f t="shared" ref="C9:E9" si="4">0+C10+C22+C27+C32+C37+0+C43+C60+C66+C71+0+C76+0+0+0+C81+0+0+C102+C119+C199+C223+0+C107</f>
        <v>0</v>
      </c>
      <c r="D9" s="279">
        <f t="shared" si="4"/>
        <v>0</v>
      </c>
      <c r="E9" s="279">
        <f t="shared" si="4"/>
        <v>0</v>
      </c>
      <c r="F9" s="279">
        <f t="shared" ref="F9" si="5">0+F10+F22+F27+F32+F37+0+F43+F60+F66+F71+0+F76+0+0+0+F81+0+0+F102+F119+F199+F223+0+F107</f>
        <v>0</v>
      </c>
      <c r="G9" s="276" t="s">
        <v>16</v>
      </c>
      <c r="H9" s="277"/>
    </row>
    <row r="10" spans="1:11" ht="42.75" x14ac:dyDescent="0.2">
      <c r="A10" s="11" t="s">
        <v>17</v>
      </c>
      <c r="B10" s="12" t="s">
        <v>18</v>
      </c>
      <c r="C10" s="280">
        <f t="shared" ref="C10:F10" si="6">C11</f>
        <v>0</v>
      </c>
      <c r="D10" s="280">
        <f t="shared" si="6"/>
        <v>0</v>
      </c>
      <c r="E10" s="280">
        <f>E11</f>
        <v>0</v>
      </c>
      <c r="F10" s="280">
        <f t="shared" si="6"/>
        <v>0</v>
      </c>
      <c r="G10" s="276" t="s">
        <v>19</v>
      </c>
      <c r="H10" s="277"/>
    </row>
    <row r="11" spans="1:11" x14ac:dyDescent="0.2">
      <c r="A11" s="13">
        <v>11</v>
      </c>
      <c r="B11" s="14" t="s">
        <v>20</v>
      </c>
      <c r="C11" s="281">
        <f t="shared" ref="C11:F11" si="7">C12</f>
        <v>0</v>
      </c>
      <c r="D11" s="281">
        <f t="shared" si="7"/>
        <v>0</v>
      </c>
      <c r="E11" s="281">
        <f t="shared" si="7"/>
        <v>0</v>
      </c>
      <c r="F11" s="281">
        <f t="shared" si="7"/>
        <v>0</v>
      </c>
      <c r="G11" s="276" t="s">
        <v>21</v>
      </c>
      <c r="H11" s="277"/>
    </row>
    <row r="12" spans="1:11" x14ac:dyDescent="0.2">
      <c r="A12" s="15">
        <v>32</v>
      </c>
      <c r="B12" s="16" t="s">
        <v>22</v>
      </c>
      <c r="C12" s="282">
        <f t="shared" ref="C12:E12" si="8">C13+C18+C20</f>
        <v>0</v>
      </c>
      <c r="D12" s="282">
        <f t="shared" si="8"/>
        <v>0</v>
      </c>
      <c r="E12" s="282">
        <f t="shared" si="8"/>
        <v>0</v>
      </c>
      <c r="F12" s="282">
        <f t="shared" ref="F12" si="9">F13+F18+F20</f>
        <v>0</v>
      </c>
      <c r="G12" s="276">
        <v>2</v>
      </c>
      <c r="H12" s="277"/>
    </row>
    <row r="13" spans="1:11" x14ac:dyDescent="0.2">
      <c r="A13" s="17">
        <v>323</v>
      </c>
      <c r="B13" s="18" t="s">
        <v>23</v>
      </c>
      <c r="C13" s="283">
        <f t="shared" ref="C13:D13" si="10">C14+C15+C16+C17</f>
        <v>0</v>
      </c>
      <c r="D13" s="283">
        <f t="shared" si="10"/>
        <v>0</v>
      </c>
      <c r="E13" s="283">
        <f t="shared" ref="E13:F13" si="11">E14+E15+E16+E17</f>
        <v>0</v>
      </c>
      <c r="F13" s="283">
        <f t="shared" si="11"/>
        <v>0</v>
      </c>
      <c r="G13" s="276">
        <v>3</v>
      </c>
      <c r="H13" s="277"/>
    </row>
    <row r="14" spans="1:11" x14ac:dyDescent="0.2">
      <c r="A14" s="19">
        <v>3231</v>
      </c>
      <c r="B14" s="20" t="s">
        <v>24</v>
      </c>
      <c r="C14" s="284"/>
      <c r="D14" s="284"/>
      <c r="E14" s="285"/>
      <c r="F14" s="284"/>
      <c r="G14" s="276">
        <v>4</v>
      </c>
      <c r="H14" s="277"/>
    </row>
    <row r="15" spans="1:11" x14ac:dyDescent="0.2">
      <c r="A15" s="19">
        <v>3233</v>
      </c>
      <c r="B15" s="20" t="s">
        <v>25</v>
      </c>
      <c r="C15" s="284"/>
      <c r="D15" s="284"/>
      <c r="E15" s="285"/>
      <c r="F15" s="284"/>
      <c r="G15" s="276">
        <v>4</v>
      </c>
      <c r="H15" s="277"/>
    </row>
    <row r="16" spans="1:11" x14ac:dyDescent="0.2">
      <c r="A16" s="19">
        <v>3237</v>
      </c>
      <c r="B16" s="20" t="s">
        <v>26</v>
      </c>
      <c r="C16" s="284"/>
      <c r="D16" s="284"/>
      <c r="E16" s="285"/>
      <c r="F16" s="284"/>
      <c r="G16" s="276">
        <v>4</v>
      </c>
      <c r="H16" s="286"/>
    </row>
    <row r="17" spans="1:11" x14ac:dyDescent="0.2">
      <c r="A17" s="19">
        <v>3239</v>
      </c>
      <c r="B17" s="20" t="s">
        <v>27</v>
      </c>
      <c r="C17" s="284"/>
      <c r="D17" s="284"/>
      <c r="E17" s="285"/>
      <c r="F17" s="284"/>
      <c r="G17" s="276">
        <v>4</v>
      </c>
      <c r="H17" s="286"/>
    </row>
    <row r="18" spans="1:11" ht="28.5" x14ac:dyDescent="0.2">
      <c r="A18" s="17">
        <v>324</v>
      </c>
      <c r="B18" s="18" t="s">
        <v>28</v>
      </c>
      <c r="C18" s="283">
        <f t="shared" ref="C18:F18" si="12">C19</f>
        <v>0</v>
      </c>
      <c r="D18" s="283">
        <f t="shared" si="12"/>
        <v>0</v>
      </c>
      <c r="E18" s="283">
        <f t="shared" si="12"/>
        <v>0</v>
      </c>
      <c r="F18" s="283">
        <f t="shared" si="12"/>
        <v>0</v>
      </c>
      <c r="G18" s="276">
        <v>3</v>
      </c>
      <c r="H18" s="286"/>
    </row>
    <row r="19" spans="1:11" ht="28.5" x14ac:dyDescent="0.2">
      <c r="A19" s="19">
        <v>3241</v>
      </c>
      <c r="B19" s="20" t="s">
        <v>28</v>
      </c>
      <c r="C19" s="284"/>
      <c r="D19" s="284"/>
      <c r="E19" s="285"/>
      <c r="F19" s="284"/>
      <c r="G19" s="287">
        <v>4</v>
      </c>
      <c r="H19" s="286"/>
    </row>
    <row r="20" spans="1:11" ht="28.5" x14ac:dyDescent="0.2">
      <c r="A20" s="17">
        <v>329</v>
      </c>
      <c r="B20" s="18" t="s">
        <v>29</v>
      </c>
      <c r="C20" s="283">
        <f t="shared" ref="C20:E20" si="13">SUM(C21:C21)</f>
        <v>0</v>
      </c>
      <c r="D20" s="283">
        <f>SUM(D21:D21)</f>
        <v>0</v>
      </c>
      <c r="E20" s="283">
        <f t="shared" si="13"/>
        <v>0</v>
      </c>
      <c r="F20" s="283">
        <f>SUM(F21:F21)</f>
        <v>0</v>
      </c>
      <c r="G20" s="276">
        <v>3</v>
      </c>
      <c r="H20" s="277"/>
    </row>
    <row r="21" spans="1:11" ht="42.75" x14ac:dyDescent="0.2">
      <c r="A21" s="19">
        <v>3291</v>
      </c>
      <c r="B21" s="20" t="s">
        <v>30</v>
      </c>
      <c r="C21" s="284"/>
      <c r="D21" s="288"/>
      <c r="E21" s="289"/>
      <c r="F21" s="288"/>
      <c r="G21" s="276">
        <v>4</v>
      </c>
      <c r="H21" s="277"/>
    </row>
    <row r="22" spans="1:11" ht="42.75" x14ac:dyDescent="0.2">
      <c r="A22" s="11" t="s">
        <v>31</v>
      </c>
      <c r="B22" s="12" t="s">
        <v>32</v>
      </c>
      <c r="C22" s="280">
        <f t="shared" ref="C22:F25" si="14">C23</f>
        <v>0</v>
      </c>
      <c r="D22" s="280">
        <f t="shared" si="14"/>
        <v>0</v>
      </c>
      <c r="E22" s="280">
        <f t="shared" si="14"/>
        <v>0</v>
      </c>
      <c r="F22" s="280">
        <f t="shared" si="14"/>
        <v>0</v>
      </c>
      <c r="G22" s="276" t="s">
        <v>19</v>
      </c>
      <c r="H22" s="290"/>
    </row>
    <row r="23" spans="1:11" x14ac:dyDescent="0.2">
      <c r="A23" s="13">
        <v>11</v>
      </c>
      <c r="B23" s="14" t="s">
        <v>20</v>
      </c>
      <c r="C23" s="281">
        <f t="shared" si="14"/>
        <v>0</v>
      </c>
      <c r="D23" s="281">
        <f t="shared" si="14"/>
        <v>0</v>
      </c>
      <c r="E23" s="281">
        <f t="shared" si="14"/>
        <v>0</v>
      </c>
      <c r="F23" s="281">
        <f t="shared" si="14"/>
        <v>0</v>
      </c>
      <c r="G23" s="276" t="s">
        <v>21</v>
      </c>
      <c r="H23" s="277"/>
    </row>
    <row r="24" spans="1:11" ht="42.75" x14ac:dyDescent="0.2">
      <c r="A24" s="15">
        <v>37</v>
      </c>
      <c r="B24" s="16" t="s">
        <v>33</v>
      </c>
      <c r="C24" s="282">
        <f t="shared" si="14"/>
        <v>0</v>
      </c>
      <c r="D24" s="282">
        <f t="shared" si="14"/>
        <v>0</v>
      </c>
      <c r="E24" s="282">
        <f t="shared" si="14"/>
        <v>0</v>
      </c>
      <c r="F24" s="282">
        <f t="shared" si="14"/>
        <v>0</v>
      </c>
      <c r="G24" s="276">
        <v>2</v>
      </c>
      <c r="H24" s="277"/>
      <c r="K24" s="5"/>
    </row>
    <row r="25" spans="1:11" ht="28.5" x14ac:dyDescent="0.2">
      <c r="A25" s="17">
        <v>372</v>
      </c>
      <c r="B25" s="18" t="s">
        <v>34</v>
      </c>
      <c r="C25" s="283">
        <f t="shared" si="14"/>
        <v>0</v>
      </c>
      <c r="D25" s="283">
        <f t="shared" si="14"/>
        <v>0</v>
      </c>
      <c r="E25" s="283">
        <f t="shared" si="14"/>
        <v>0</v>
      </c>
      <c r="F25" s="283">
        <f t="shared" si="14"/>
        <v>0</v>
      </c>
      <c r="G25" s="276">
        <v>3</v>
      </c>
      <c r="H25" s="277"/>
    </row>
    <row r="26" spans="1:11" ht="28.5" x14ac:dyDescent="0.2">
      <c r="A26" s="19">
        <v>3722</v>
      </c>
      <c r="B26" s="20" t="s">
        <v>35</v>
      </c>
      <c r="C26" s="284"/>
      <c r="D26" s="284"/>
      <c r="E26" s="285"/>
      <c r="F26" s="284"/>
      <c r="G26" s="287">
        <v>4</v>
      </c>
      <c r="H26" s="291"/>
    </row>
    <row r="27" spans="1:11" x14ac:dyDescent="0.2">
      <c r="A27" s="11" t="s">
        <v>36</v>
      </c>
      <c r="B27" s="12" t="s">
        <v>37</v>
      </c>
      <c r="C27" s="280">
        <f t="shared" ref="C27:F27" si="15">C28</f>
        <v>0</v>
      </c>
      <c r="D27" s="280">
        <f t="shared" si="15"/>
        <v>0</v>
      </c>
      <c r="E27" s="280">
        <f>E28</f>
        <v>0</v>
      </c>
      <c r="F27" s="280">
        <f t="shared" si="15"/>
        <v>0</v>
      </c>
      <c r="G27" s="276" t="s">
        <v>19</v>
      </c>
      <c r="H27" s="277"/>
    </row>
    <row r="28" spans="1:11" x14ac:dyDescent="0.2">
      <c r="A28" s="13">
        <v>11</v>
      </c>
      <c r="B28" s="14" t="s">
        <v>20</v>
      </c>
      <c r="C28" s="281">
        <f t="shared" ref="C28:F30" si="16">C29</f>
        <v>0</v>
      </c>
      <c r="D28" s="281">
        <f t="shared" si="16"/>
        <v>0</v>
      </c>
      <c r="E28" s="281">
        <f t="shared" si="16"/>
        <v>0</v>
      </c>
      <c r="F28" s="281">
        <f t="shared" si="16"/>
        <v>0</v>
      </c>
      <c r="G28" s="276" t="s">
        <v>21</v>
      </c>
      <c r="H28" s="277"/>
      <c r="K28" s="5"/>
    </row>
    <row r="29" spans="1:11" x14ac:dyDescent="0.2">
      <c r="A29" s="15">
        <v>38</v>
      </c>
      <c r="B29" s="16" t="s">
        <v>38</v>
      </c>
      <c r="C29" s="282">
        <f t="shared" si="16"/>
        <v>0</v>
      </c>
      <c r="D29" s="282">
        <f t="shared" si="16"/>
        <v>0</v>
      </c>
      <c r="E29" s="282">
        <f t="shared" si="16"/>
        <v>0</v>
      </c>
      <c r="F29" s="282">
        <f t="shared" si="16"/>
        <v>0</v>
      </c>
      <c r="G29" s="276">
        <v>2</v>
      </c>
      <c r="H29" s="277"/>
    </row>
    <row r="30" spans="1:11" x14ac:dyDescent="0.2">
      <c r="A30" s="17">
        <v>381</v>
      </c>
      <c r="B30" s="18" t="s">
        <v>39</v>
      </c>
      <c r="C30" s="283">
        <f t="shared" si="16"/>
        <v>0</v>
      </c>
      <c r="D30" s="283">
        <f t="shared" si="16"/>
        <v>0</v>
      </c>
      <c r="E30" s="283">
        <f t="shared" si="16"/>
        <v>0</v>
      </c>
      <c r="F30" s="283">
        <f t="shared" si="16"/>
        <v>0</v>
      </c>
      <c r="G30" s="276">
        <v>3</v>
      </c>
      <c r="H30" s="277"/>
    </row>
    <row r="31" spans="1:11" x14ac:dyDescent="0.2">
      <c r="A31" s="19">
        <v>3811</v>
      </c>
      <c r="B31" s="35" t="s">
        <v>40</v>
      </c>
      <c r="C31" s="284"/>
      <c r="D31" s="284"/>
      <c r="E31" s="285"/>
      <c r="F31" s="284"/>
      <c r="G31" s="287">
        <v>4</v>
      </c>
      <c r="H31" s="292"/>
    </row>
    <row r="32" spans="1:11" ht="28.5" x14ac:dyDescent="0.2">
      <c r="A32" s="11" t="s">
        <v>41</v>
      </c>
      <c r="B32" s="12" t="s">
        <v>42</v>
      </c>
      <c r="C32" s="280">
        <f t="shared" ref="C32:F35" si="17">C33</f>
        <v>0</v>
      </c>
      <c r="D32" s="280">
        <f t="shared" si="17"/>
        <v>0</v>
      </c>
      <c r="E32" s="280">
        <f t="shared" si="17"/>
        <v>0</v>
      </c>
      <c r="F32" s="280">
        <f t="shared" si="17"/>
        <v>0</v>
      </c>
      <c r="G32" s="276" t="s">
        <v>19</v>
      </c>
      <c r="H32" s="277"/>
    </row>
    <row r="33" spans="1:11" x14ac:dyDescent="0.2">
      <c r="A33" s="13">
        <v>11</v>
      </c>
      <c r="B33" s="14" t="s">
        <v>20</v>
      </c>
      <c r="C33" s="281">
        <f t="shared" si="17"/>
        <v>0</v>
      </c>
      <c r="D33" s="281">
        <f t="shared" si="17"/>
        <v>0</v>
      </c>
      <c r="E33" s="281">
        <f t="shared" si="17"/>
        <v>0</v>
      </c>
      <c r="F33" s="281">
        <f t="shared" si="17"/>
        <v>0</v>
      </c>
      <c r="G33" s="276" t="s">
        <v>21</v>
      </c>
      <c r="H33" s="277"/>
    </row>
    <row r="34" spans="1:11" ht="28.5" x14ac:dyDescent="0.2">
      <c r="A34" s="15">
        <v>36</v>
      </c>
      <c r="B34" s="16" t="s">
        <v>43</v>
      </c>
      <c r="C34" s="282">
        <f t="shared" si="17"/>
        <v>0</v>
      </c>
      <c r="D34" s="282">
        <f t="shared" si="17"/>
        <v>0</v>
      </c>
      <c r="E34" s="282">
        <f t="shared" si="17"/>
        <v>0</v>
      </c>
      <c r="F34" s="282">
        <f t="shared" si="17"/>
        <v>0</v>
      </c>
      <c r="G34" s="276">
        <v>2</v>
      </c>
      <c r="H34" s="277"/>
      <c r="K34" s="5"/>
    </row>
    <row r="35" spans="1:11" ht="28.5" x14ac:dyDescent="0.2">
      <c r="A35" s="17">
        <v>366</v>
      </c>
      <c r="B35" s="18" t="s">
        <v>44</v>
      </c>
      <c r="C35" s="283">
        <f t="shared" si="17"/>
        <v>0</v>
      </c>
      <c r="D35" s="283">
        <f t="shared" si="17"/>
        <v>0</v>
      </c>
      <c r="E35" s="283">
        <f t="shared" si="17"/>
        <v>0</v>
      </c>
      <c r="F35" s="283">
        <f t="shared" si="17"/>
        <v>0</v>
      </c>
      <c r="G35" s="276">
        <v>3</v>
      </c>
      <c r="H35" s="277"/>
    </row>
    <row r="36" spans="1:11" ht="28.5" x14ac:dyDescent="0.2">
      <c r="A36" s="19">
        <v>3661</v>
      </c>
      <c r="B36" s="20" t="s">
        <v>45</v>
      </c>
      <c r="C36" s="223"/>
      <c r="D36" s="223"/>
      <c r="E36" s="172"/>
      <c r="F36" s="223"/>
      <c r="G36" s="287">
        <v>4</v>
      </c>
      <c r="H36" s="292"/>
    </row>
    <row r="37" spans="1:11" ht="28.5" x14ac:dyDescent="0.2">
      <c r="A37" s="11" t="s">
        <v>46</v>
      </c>
      <c r="B37" s="12" t="s">
        <v>47</v>
      </c>
      <c r="C37" s="280">
        <f t="shared" ref="C37:F37" si="18">C38</f>
        <v>0</v>
      </c>
      <c r="D37" s="280">
        <f t="shared" si="18"/>
        <v>0</v>
      </c>
      <c r="E37" s="280">
        <f>E38</f>
        <v>0</v>
      </c>
      <c r="F37" s="280">
        <f t="shared" si="18"/>
        <v>0</v>
      </c>
      <c r="G37" s="276" t="s">
        <v>19</v>
      </c>
      <c r="H37" s="277"/>
    </row>
    <row r="38" spans="1:11" x14ac:dyDescent="0.2">
      <c r="A38" s="13">
        <v>11</v>
      </c>
      <c r="B38" s="14" t="s">
        <v>20</v>
      </c>
      <c r="C38" s="281">
        <f t="shared" ref="C38:F39" si="19">C39</f>
        <v>0</v>
      </c>
      <c r="D38" s="281">
        <f t="shared" si="19"/>
        <v>0</v>
      </c>
      <c r="E38" s="281">
        <f t="shared" si="19"/>
        <v>0</v>
      </c>
      <c r="F38" s="281">
        <f t="shared" si="19"/>
        <v>0</v>
      </c>
      <c r="G38" s="276" t="s">
        <v>21</v>
      </c>
      <c r="H38" s="277"/>
    </row>
    <row r="39" spans="1:11" x14ac:dyDescent="0.2">
      <c r="A39" s="15">
        <v>32</v>
      </c>
      <c r="B39" s="16" t="s">
        <v>22</v>
      </c>
      <c r="C39" s="282">
        <f t="shared" si="19"/>
        <v>0</v>
      </c>
      <c r="D39" s="282">
        <f t="shared" si="19"/>
        <v>0</v>
      </c>
      <c r="E39" s="282">
        <f t="shared" si="19"/>
        <v>0</v>
      </c>
      <c r="F39" s="282">
        <f t="shared" si="19"/>
        <v>0</v>
      </c>
      <c r="G39" s="276">
        <v>2</v>
      </c>
      <c r="H39" s="277"/>
      <c r="K39" s="5"/>
    </row>
    <row r="40" spans="1:11" x14ac:dyDescent="0.2">
      <c r="A40" s="17">
        <v>323</v>
      </c>
      <c r="B40" s="18" t="s">
        <v>23</v>
      </c>
      <c r="C40" s="283">
        <f t="shared" ref="C40:D40" si="20">SUM(C41:C42)</f>
        <v>0</v>
      </c>
      <c r="D40" s="283">
        <f t="shared" si="20"/>
        <v>0</v>
      </c>
      <c r="E40" s="283">
        <f t="shared" ref="E40:F40" si="21">SUM(E41:E42)</f>
        <v>0</v>
      </c>
      <c r="F40" s="283">
        <f t="shared" si="21"/>
        <v>0</v>
      </c>
      <c r="G40" s="276">
        <v>3</v>
      </c>
      <c r="H40" s="277"/>
    </row>
    <row r="41" spans="1:11" x14ac:dyDescent="0.2">
      <c r="A41" s="19">
        <v>3231</v>
      </c>
      <c r="B41" s="20" t="s">
        <v>24</v>
      </c>
      <c r="C41" s="223"/>
      <c r="D41" s="223"/>
      <c r="E41" s="172"/>
      <c r="F41" s="223"/>
      <c r="G41" s="287">
        <v>4</v>
      </c>
      <c r="H41" s="293"/>
    </row>
    <row r="42" spans="1:11" x14ac:dyDescent="0.2">
      <c r="A42" s="19">
        <v>3239</v>
      </c>
      <c r="B42" s="20" t="s">
        <v>27</v>
      </c>
      <c r="C42" s="223"/>
      <c r="D42" s="223"/>
      <c r="E42" s="172"/>
      <c r="F42" s="223"/>
      <c r="G42" s="287">
        <v>4</v>
      </c>
      <c r="H42" s="293"/>
    </row>
    <row r="43" spans="1:11" ht="42.75" x14ac:dyDescent="0.2">
      <c r="A43" s="11" t="s">
        <v>48</v>
      </c>
      <c r="B43" s="12" t="s">
        <v>49</v>
      </c>
      <c r="C43" s="280">
        <f t="shared" ref="C43:F43" si="22">C44</f>
        <v>0</v>
      </c>
      <c r="D43" s="280">
        <f t="shared" si="22"/>
        <v>0</v>
      </c>
      <c r="E43" s="280">
        <f t="shared" si="22"/>
        <v>0</v>
      </c>
      <c r="F43" s="280">
        <f t="shared" si="22"/>
        <v>0</v>
      </c>
      <c r="G43" s="276" t="s">
        <v>19</v>
      </c>
      <c r="H43" s="277"/>
    </row>
    <row r="44" spans="1:11" x14ac:dyDescent="0.2">
      <c r="A44" s="13">
        <v>11</v>
      </c>
      <c r="B44" s="14" t="s">
        <v>20</v>
      </c>
      <c r="C44" s="281">
        <f t="shared" ref="C44:D44" si="23">C45+C51+C57+C54</f>
        <v>0</v>
      </c>
      <c r="D44" s="281">
        <f t="shared" si="23"/>
        <v>0</v>
      </c>
      <c r="E44" s="281">
        <f t="shared" ref="E44:F44" si="24">E45+E51+E57+E54</f>
        <v>0</v>
      </c>
      <c r="F44" s="281">
        <f t="shared" si="24"/>
        <v>0</v>
      </c>
      <c r="G44" s="276" t="s">
        <v>21</v>
      </c>
      <c r="H44" s="277"/>
    </row>
    <row r="45" spans="1:11" x14ac:dyDescent="0.2">
      <c r="A45" s="15">
        <v>32</v>
      </c>
      <c r="B45" s="16" t="s">
        <v>22</v>
      </c>
      <c r="C45" s="282">
        <f t="shared" ref="C45:F45" si="25">C46</f>
        <v>0</v>
      </c>
      <c r="D45" s="282">
        <f t="shared" si="25"/>
        <v>0</v>
      </c>
      <c r="E45" s="282">
        <f t="shared" si="25"/>
        <v>0</v>
      </c>
      <c r="F45" s="282">
        <f t="shared" si="25"/>
        <v>0</v>
      </c>
      <c r="G45" s="276">
        <v>2</v>
      </c>
      <c r="H45" s="277"/>
    </row>
    <row r="46" spans="1:11" x14ac:dyDescent="0.2">
      <c r="A46" s="17">
        <v>323</v>
      </c>
      <c r="B46" s="18" t="s">
        <v>23</v>
      </c>
      <c r="C46" s="283">
        <f t="shared" ref="C46:D46" si="26">SUM(C47:C50)</f>
        <v>0</v>
      </c>
      <c r="D46" s="283">
        <f t="shared" si="26"/>
        <v>0</v>
      </c>
      <c r="E46" s="283">
        <f t="shared" ref="E46" si="27">SUM(E47:E50)</f>
        <v>0</v>
      </c>
      <c r="F46" s="283">
        <f t="shared" ref="F46" si="28">SUM(F47:F50)</f>
        <v>0</v>
      </c>
      <c r="G46" s="287">
        <v>3</v>
      </c>
      <c r="H46" s="292"/>
    </row>
    <row r="47" spans="1:11" x14ac:dyDescent="0.2">
      <c r="A47" s="19">
        <v>3233</v>
      </c>
      <c r="B47" s="35" t="s">
        <v>25</v>
      </c>
      <c r="C47" s="223"/>
      <c r="D47" s="223"/>
      <c r="E47" s="172"/>
      <c r="F47" s="223"/>
      <c r="G47" s="276">
        <v>4</v>
      </c>
      <c r="H47" s="277"/>
    </row>
    <row r="48" spans="1:11" x14ac:dyDescent="0.2">
      <c r="A48" s="19">
        <v>3236</v>
      </c>
      <c r="B48" s="35" t="s">
        <v>50</v>
      </c>
      <c r="C48" s="223"/>
      <c r="D48" s="223"/>
      <c r="E48" s="172"/>
      <c r="F48" s="223"/>
      <c r="G48" s="276">
        <v>4</v>
      </c>
      <c r="H48" s="277"/>
    </row>
    <row r="49" spans="1:8" x14ac:dyDescent="0.2">
      <c r="A49" s="19">
        <v>3237</v>
      </c>
      <c r="B49" s="35" t="s">
        <v>26</v>
      </c>
      <c r="C49" s="223"/>
      <c r="D49" s="223"/>
      <c r="E49" s="172"/>
      <c r="F49" s="223"/>
      <c r="G49" s="276">
        <v>4</v>
      </c>
      <c r="H49" s="277"/>
    </row>
    <row r="50" spans="1:8" x14ac:dyDescent="0.2">
      <c r="A50" s="19">
        <v>3239</v>
      </c>
      <c r="B50" s="35" t="s">
        <v>27</v>
      </c>
      <c r="C50" s="223"/>
      <c r="D50" s="223"/>
      <c r="E50" s="172"/>
      <c r="F50" s="223"/>
      <c r="G50" s="276">
        <v>4</v>
      </c>
      <c r="H50" s="277"/>
    </row>
    <row r="51" spans="1:8" ht="28.5" x14ac:dyDescent="0.2">
      <c r="A51" s="15">
        <v>36</v>
      </c>
      <c r="B51" s="16" t="s">
        <v>43</v>
      </c>
      <c r="C51" s="282">
        <f t="shared" ref="C51:F52" si="29">C52</f>
        <v>0</v>
      </c>
      <c r="D51" s="282">
        <f t="shared" si="29"/>
        <v>0</v>
      </c>
      <c r="E51" s="282">
        <f t="shared" si="29"/>
        <v>0</v>
      </c>
      <c r="F51" s="282">
        <f t="shared" si="29"/>
        <v>0</v>
      </c>
      <c r="G51" s="276">
        <v>2</v>
      </c>
      <c r="H51" s="277"/>
    </row>
    <row r="52" spans="1:8" ht="28.5" x14ac:dyDescent="0.2">
      <c r="A52" s="17">
        <v>366</v>
      </c>
      <c r="B52" s="18" t="s">
        <v>44</v>
      </c>
      <c r="C52" s="283">
        <f t="shared" si="29"/>
        <v>0</v>
      </c>
      <c r="D52" s="283">
        <f t="shared" si="29"/>
        <v>0</v>
      </c>
      <c r="E52" s="283">
        <f t="shared" si="29"/>
        <v>0</v>
      </c>
      <c r="F52" s="283">
        <f t="shared" si="29"/>
        <v>0</v>
      </c>
      <c r="G52" s="287">
        <v>3</v>
      </c>
      <c r="H52" s="292"/>
    </row>
    <row r="53" spans="1:8" ht="28.5" x14ac:dyDescent="0.2">
      <c r="A53" s="19">
        <v>3661</v>
      </c>
      <c r="B53" s="20" t="s">
        <v>45</v>
      </c>
      <c r="C53" s="223"/>
      <c r="D53" s="223"/>
      <c r="E53" s="172"/>
      <c r="F53" s="223"/>
      <c r="G53" s="276">
        <v>4</v>
      </c>
      <c r="H53" s="277"/>
    </row>
    <row r="54" spans="1:8" x14ac:dyDescent="0.2">
      <c r="A54" s="15">
        <v>38</v>
      </c>
      <c r="B54" s="16" t="s">
        <v>38</v>
      </c>
      <c r="C54" s="294">
        <f t="shared" ref="C54:F55" si="30">C55</f>
        <v>0</v>
      </c>
      <c r="D54" s="294">
        <f t="shared" si="30"/>
        <v>0</v>
      </c>
      <c r="E54" s="294">
        <f t="shared" si="30"/>
        <v>0</v>
      </c>
      <c r="F54" s="294">
        <f t="shared" si="30"/>
        <v>0</v>
      </c>
      <c r="G54" s="276">
        <v>2</v>
      </c>
      <c r="H54" s="277"/>
    </row>
    <row r="55" spans="1:8" x14ac:dyDescent="0.2">
      <c r="A55" s="17">
        <v>381</v>
      </c>
      <c r="B55" s="18" t="s">
        <v>39</v>
      </c>
      <c r="C55" s="295">
        <f t="shared" si="30"/>
        <v>0</v>
      </c>
      <c r="D55" s="295">
        <f t="shared" si="30"/>
        <v>0</v>
      </c>
      <c r="E55" s="295">
        <f t="shared" si="30"/>
        <v>0</v>
      </c>
      <c r="F55" s="295">
        <f t="shared" si="30"/>
        <v>0</v>
      </c>
      <c r="G55" s="276">
        <v>3</v>
      </c>
      <c r="H55" s="277"/>
    </row>
    <row r="56" spans="1:8" x14ac:dyDescent="0.2">
      <c r="A56" s="19">
        <v>3811</v>
      </c>
      <c r="B56" s="20" t="s">
        <v>40</v>
      </c>
      <c r="C56" s="223"/>
      <c r="D56" s="223"/>
      <c r="E56" s="172"/>
      <c r="F56" s="223"/>
      <c r="G56" s="276">
        <v>4</v>
      </c>
      <c r="H56" s="277"/>
    </row>
    <row r="57" spans="1:8" ht="28.5" x14ac:dyDescent="0.2">
      <c r="A57" s="15">
        <v>42</v>
      </c>
      <c r="B57" s="16" t="s">
        <v>51</v>
      </c>
      <c r="C57" s="282">
        <f t="shared" ref="C57:F58" si="31">C58</f>
        <v>0</v>
      </c>
      <c r="D57" s="282">
        <f t="shared" si="31"/>
        <v>0</v>
      </c>
      <c r="E57" s="282">
        <f t="shared" si="31"/>
        <v>0</v>
      </c>
      <c r="F57" s="282">
        <f t="shared" si="31"/>
        <v>0</v>
      </c>
      <c r="G57" s="276">
        <v>2</v>
      </c>
      <c r="H57" s="277"/>
    </row>
    <row r="58" spans="1:8" x14ac:dyDescent="0.2">
      <c r="A58" s="17">
        <v>422</v>
      </c>
      <c r="B58" s="18" t="s">
        <v>52</v>
      </c>
      <c r="C58" s="283">
        <f t="shared" si="31"/>
        <v>0</v>
      </c>
      <c r="D58" s="283">
        <f t="shared" si="31"/>
        <v>0</v>
      </c>
      <c r="E58" s="283">
        <f t="shared" si="31"/>
        <v>0</v>
      </c>
      <c r="F58" s="283">
        <f t="shared" si="31"/>
        <v>0</v>
      </c>
      <c r="G58" s="287">
        <v>3</v>
      </c>
      <c r="H58" s="292"/>
    </row>
    <row r="59" spans="1:8" ht="28.5" x14ac:dyDescent="0.2">
      <c r="A59" s="19">
        <v>4224</v>
      </c>
      <c r="B59" s="35" t="s">
        <v>53</v>
      </c>
      <c r="C59" s="284"/>
      <c r="D59" s="284"/>
      <c r="E59" s="285"/>
      <c r="F59" s="284"/>
      <c r="G59" s="276">
        <v>4</v>
      </c>
      <c r="H59" s="277"/>
    </row>
    <row r="60" spans="1:8" ht="71.25" x14ac:dyDescent="0.2">
      <c r="A60" s="11" t="s">
        <v>54</v>
      </c>
      <c r="B60" s="12" t="s">
        <v>55</v>
      </c>
      <c r="C60" s="280">
        <f t="shared" ref="C60:F62" si="32">C61</f>
        <v>0</v>
      </c>
      <c r="D60" s="280">
        <f t="shared" si="32"/>
        <v>0</v>
      </c>
      <c r="E60" s="280">
        <f t="shared" si="32"/>
        <v>0</v>
      </c>
      <c r="F60" s="280">
        <f t="shared" si="32"/>
        <v>0</v>
      </c>
      <c r="G60" s="276" t="s">
        <v>19</v>
      </c>
      <c r="H60" s="277"/>
    </row>
    <row r="61" spans="1:8" x14ac:dyDescent="0.2">
      <c r="A61" s="13">
        <v>11</v>
      </c>
      <c r="B61" s="14" t="s">
        <v>20</v>
      </c>
      <c r="C61" s="281">
        <f t="shared" si="32"/>
        <v>0</v>
      </c>
      <c r="D61" s="281">
        <f t="shared" si="32"/>
        <v>0</v>
      </c>
      <c r="E61" s="281">
        <f t="shared" si="32"/>
        <v>0</v>
      </c>
      <c r="F61" s="281">
        <f t="shared" si="32"/>
        <v>0</v>
      </c>
      <c r="G61" s="276" t="s">
        <v>21</v>
      </c>
      <c r="H61" s="277"/>
    </row>
    <row r="62" spans="1:8" x14ac:dyDescent="0.2">
      <c r="A62" s="15">
        <v>32</v>
      </c>
      <c r="B62" s="16" t="s">
        <v>22</v>
      </c>
      <c r="C62" s="282">
        <f t="shared" si="32"/>
        <v>0</v>
      </c>
      <c r="D62" s="282">
        <f t="shared" si="32"/>
        <v>0</v>
      </c>
      <c r="E62" s="282">
        <f t="shared" si="32"/>
        <v>0</v>
      </c>
      <c r="F62" s="282">
        <f t="shared" si="32"/>
        <v>0</v>
      </c>
      <c r="G62" s="276">
        <v>2</v>
      </c>
      <c r="H62" s="277"/>
    </row>
    <row r="63" spans="1:8" x14ac:dyDescent="0.2">
      <c r="A63" s="17">
        <v>323</v>
      </c>
      <c r="B63" s="18" t="s">
        <v>23</v>
      </c>
      <c r="C63" s="283">
        <f t="shared" ref="C63:D63" si="33">SUM(C64:C65)</f>
        <v>0</v>
      </c>
      <c r="D63" s="283">
        <f t="shared" si="33"/>
        <v>0</v>
      </c>
      <c r="E63" s="283">
        <f t="shared" ref="E63:F63" si="34">SUM(E64:E65)</f>
        <v>0</v>
      </c>
      <c r="F63" s="283">
        <f t="shared" si="34"/>
        <v>0</v>
      </c>
      <c r="G63" s="287">
        <v>3</v>
      </c>
      <c r="H63" s="292"/>
    </row>
    <row r="64" spans="1:8" x14ac:dyDescent="0.2">
      <c r="A64" s="19">
        <v>3236</v>
      </c>
      <c r="B64" s="20" t="s">
        <v>50</v>
      </c>
      <c r="C64" s="223"/>
      <c r="D64" s="223"/>
      <c r="E64" s="172"/>
      <c r="F64" s="223"/>
      <c r="G64" s="276">
        <v>4</v>
      </c>
      <c r="H64" s="277"/>
    </row>
    <row r="65" spans="1:11" x14ac:dyDescent="0.2">
      <c r="A65" s="19">
        <v>3237</v>
      </c>
      <c r="B65" s="20" t="s">
        <v>26</v>
      </c>
      <c r="C65" s="223"/>
      <c r="D65" s="223"/>
      <c r="E65" s="172"/>
      <c r="F65" s="223"/>
      <c r="G65" s="296">
        <v>4</v>
      </c>
      <c r="H65" s="297"/>
    </row>
    <row r="66" spans="1:11" ht="28.5" x14ac:dyDescent="0.2">
      <c r="A66" s="11" t="s">
        <v>56</v>
      </c>
      <c r="B66" s="12" t="s">
        <v>57</v>
      </c>
      <c r="C66" s="280">
        <f t="shared" ref="C66:F69" si="35">C67</f>
        <v>0</v>
      </c>
      <c r="D66" s="280">
        <f t="shared" si="35"/>
        <v>0</v>
      </c>
      <c r="E66" s="280">
        <f t="shared" si="35"/>
        <v>0</v>
      </c>
      <c r="F66" s="280">
        <f t="shared" si="35"/>
        <v>0</v>
      </c>
      <c r="G66" s="276" t="s">
        <v>19</v>
      </c>
      <c r="H66" s="277"/>
    </row>
    <row r="67" spans="1:11" x14ac:dyDescent="0.2">
      <c r="A67" s="13">
        <v>11</v>
      </c>
      <c r="B67" s="14" t="s">
        <v>20</v>
      </c>
      <c r="C67" s="281">
        <f t="shared" si="35"/>
        <v>0</v>
      </c>
      <c r="D67" s="281">
        <f t="shared" si="35"/>
        <v>0</v>
      </c>
      <c r="E67" s="281">
        <f t="shared" si="35"/>
        <v>0</v>
      </c>
      <c r="F67" s="281">
        <f t="shared" si="35"/>
        <v>0</v>
      </c>
      <c r="G67" s="276" t="s">
        <v>21</v>
      </c>
      <c r="H67" s="277"/>
    </row>
    <row r="68" spans="1:11" ht="42.75" x14ac:dyDescent="0.2">
      <c r="A68" s="15">
        <v>37</v>
      </c>
      <c r="B68" s="16" t="s">
        <v>33</v>
      </c>
      <c r="C68" s="282">
        <f t="shared" si="35"/>
        <v>0</v>
      </c>
      <c r="D68" s="282">
        <f t="shared" si="35"/>
        <v>0</v>
      </c>
      <c r="E68" s="282">
        <f t="shared" si="35"/>
        <v>0</v>
      </c>
      <c r="F68" s="282">
        <f t="shared" si="35"/>
        <v>0</v>
      </c>
      <c r="G68" s="276">
        <v>2</v>
      </c>
      <c r="H68" s="277"/>
    </row>
    <row r="69" spans="1:11" ht="42.75" x14ac:dyDescent="0.2">
      <c r="A69" s="17">
        <v>371</v>
      </c>
      <c r="B69" s="18" t="s">
        <v>58</v>
      </c>
      <c r="C69" s="283">
        <f t="shared" si="35"/>
        <v>0</v>
      </c>
      <c r="D69" s="283">
        <f t="shared" si="35"/>
        <v>0</v>
      </c>
      <c r="E69" s="283">
        <f t="shared" si="35"/>
        <v>0</v>
      </c>
      <c r="F69" s="283">
        <f t="shared" si="35"/>
        <v>0</v>
      </c>
      <c r="G69" s="287">
        <v>3</v>
      </c>
      <c r="H69" s="292"/>
    </row>
    <row r="70" spans="1:11" ht="57" x14ac:dyDescent="0.2">
      <c r="A70" s="19">
        <v>3712</v>
      </c>
      <c r="B70" s="20" t="s">
        <v>59</v>
      </c>
      <c r="C70" s="223"/>
      <c r="D70" s="223"/>
      <c r="E70" s="172"/>
      <c r="F70" s="223"/>
      <c r="G70" s="296">
        <v>4</v>
      </c>
      <c r="H70" s="297"/>
    </row>
    <row r="71" spans="1:11" ht="42.75" x14ac:dyDescent="0.2">
      <c r="A71" s="11" t="s">
        <v>60</v>
      </c>
      <c r="B71" s="12" t="s">
        <v>61</v>
      </c>
      <c r="C71" s="280">
        <f t="shared" ref="C71:F74" si="36">C72</f>
        <v>0</v>
      </c>
      <c r="D71" s="280">
        <f t="shared" si="36"/>
        <v>0</v>
      </c>
      <c r="E71" s="280">
        <f t="shared" si="36"/>
        <v>0</v>
      </c>
      <c r="F71" s="280">
        <f t="shared" si="36"/>
        <v>0</v>
      </c>
      <c r="G71" s="276" t="s">
        <v>19</v>
      </c>
      <c r="H71" s="277"/>
    </row>
    <row r="72" spans="1:11" x14ac:dyDescent="0.2">
      <c r="A72" s="13">
        <v>11</v>
      </c>
      <c r="B72" s="14" t="s">
        <v>20</v>
      </c>
      <c r="C72" s="281">
        <f t="shared" si="36"/>
        <v>0</v>
      </c>
      <c r="D72" s="281">
        <f t="shared" si="36"/>
        <v>0</v>
      </c>
      <c r="E72" s="281">
        <f t="shared" si="36"/>
        <v>0</v>
      </c>
      <c r="F72" s="281">
        <f t="shared" si="36"/>
        <v>0</v>
      </c>
      <c r="G72" s="276" t="s">
        <v>21</v>
      </c>
      <c r="H72" s="277"/>
    </row>
    <row r="73" spans="1:11" ht="28.5" x14ac:dyDescent="0.2">
      <c r="A73" s="15">
        <v>36</v>
      </c>
      <c r="B73" s="16" t="s">
        <v>43</v>
      </c>
      <c r="C73" s="282">
        <f t="shared" si="36"/>
        <v>0</v>
      </c>
      <c r="D73" s="282">
        <f t="shared" si="36"/>
        <v>0</v>
      </c>
      <c r="E73" s="282">
        <f t="shared" si="36"/>
        <v>0</v>
      </c>
      <c r="F73" s="282">
        <f t="shared" si="36"/>
        <v>0</v>
      </c>
      <c r="G73" s="276">
        <v>2</v>
      </c>
      <c r="H73" s="277"/>
    </row>
    <row r="74" spans="1:11" ht="42.75" x14ac:dyDescent="0.2">
      <c r="A74" s="17">
        <v>365</v>
      </c>
      <c r="B74" s="18" t="s">
        <v>62</v>
      </c>
      <c r="C74" s="283">
        <f t="shared" si="36"/>
        <v>0</v>
      </c>
      <c r="D74" s="283">
        <f t="shared" si="36"/>
        <v>0</v>
      </c>
      <c r="E74" s="283">
        <f t="shared" si="36"/>
        <v>0</v>
      </c>
      <c r="F74" s="283">
        <f t="shared" si="36"/>
        <v>0</v>
      </c>
      <c r="G74" s="287">
        <v>3</v>
      </c>
      <c r="H74" s="292"/>
    </row>
    <row r="75" spans="1:11" ht="42.75" x14ac:dyDescent="0.2">
      <c r="A75" s="19">
        <v>3651</v>
      </c>
      <c r="B75" s="20" t="s">
        <v>63</v>
      </c>
      <c r="C75" s="223"/>
      <c r="D75" s="223"/>
      <c r="E75" s="172"/>
      <c r="F75" s="223"/>
      <c r="G75" s="287">
        <v>4</v>
      </c>
      <c r="H75" s="292"/>
      <c r="K75" s="213"/>
    </row>
    <row r="76" spans="1:11" ht="28.5" x14ac:dyDescent="0.2">
      <c r="A76" s="11" t="s">
        <v>64</v>
      </c>
      <c r="B76" s="12" t="s">
        <v>65</v>
      </c>
      <c r="C76" s="280">
        <f t="shared" ref="C76:F76" si="37">C77</f>
        <v>0</v>
      </c>
      <c r="D76" s="280">
        <f t="shared" si="37"/>
        <v>0</v>
      </c>
      <c r="E76" s="280">
        <f>E77</f>
        <v>0</v>
      </c>
      <c r="F76" s="280">
        <f t="shared" si="37"/>
        <v>0</v>
      </c>
      <c r="G76" s="276" t="s">
        <v>19</v>
      </c>
      <c r="H76" s="277"/>
    </row>
    <row r="77" spans="1:11" x14ac:dyDescent="0.2">
      <c r="A77" s="13">
        <v>11</v>
      </c>
      <c r="B77" s="14" t="s">
        <v>20</v>
      </c>
      <c r="C77" s="281">
        <f t="shared" ref="C77:F79" si="38">C78</f>
        <v>0</v>
      </c>
      <c r="D77" s="281">
        <f t="shared" si="38"/>
        <v>0</v>
      </c>
      <c r="E77" s="281">
        <f t="shared" si="38"/>
        <v>0</v>
      </c>
      <c r="F77" s="281">
        <f t="shared" si="38"/>
        <v>0</v>
      </c>
      <c r="G77" s="276" t="s">
        <v>21</v>
      </c>
      <c r="H77" s="277"/>
    </row>
    <row r="78" spans="1:11" x14ac:dyDescent="0.2">
      <c r="A78" s="15">
        <v>38</v>
      </c>
      <c r="B78" s="16" t="s">
        <v>38</v>
      </c>
      <c r="C78" s="282">
        <f t="shared" si="38"/>
        <v>0</v>
      </c>
      <c r="D78" s="282">
        <f t="shared" si="38"/>
        <v>0</v>
      </c>
      <c r="E78" s="282">
        <f t="shared" si="38"/>
        <v>0</v>
      </c>
      <c r="F78" s="282">
        <f t="shared" si="38"/>
        <v>0</v>
      </c>
      <c r="G78" s="276">
        <v>2</v>
      </c>
      <c r="H78" s="298"/>
    </row>
    <row r="79" spans="1:11" x14ac:dyDescent="0.2">
      <c r="A79" s="17">
        <v>381</v>
      </c>
      <c r="B79" s="18" t="s">
        <v>39</v>
      </c>
      <c r="C79" s="283">
        <f t="shared" si="38"/>
        <v>0</v>
      </c>
      <c r="D79" s="283">
        <f t="shared" si="38"/>
        <v>0</v>
      </c>
      <c r="E79" s="283">
        <f t="shared" si="38"/>
        <v>0</v>
      </c>
      <c r="F79" s="283">
        <f t="shared" si="38"/>
        <v>0</v>
      </c>
      <c r="G79" s="287">
        <v>3</v>
      </c>
      <c r="H79" s="292"/>
    </row>
    <row r="80" spans="1:11" x14ac:dyDescent="0.2">
      <c r="A80" s="19">
        <v>3811</v>
      </c>
      <c r="B80" s="20" t="s">
        <v>40</v>
      </c>
      <c r="C80" s="223"/>
      <c r="D80" s="223"/>
      <c r="E80" s="172"/>
      <c r="F80" s="223"/>
      <c r="G80" s="296">
        <v>4</v>
      </c>
      <c r="H80" s="297"/>
    </row>
    <row r="81" spans="1:8" ht="57" x14ac:dyDescent="0.2">
      <c r="A81" s="11" t="s">
        <v>66</v>
      </c>
      <c r="B81" s="12" t="s">
        <v>67</v>
      </c>
      <c r="C81" s="280">
        <f t="shared" ref="C81:F81" si="39">C82</f>
        <v>0</v>
      </c>
      <c r="D81" s="280">
        <f t="shared" si="39"/>
        <v>0</v>
      </c>
      <c r="E81" s="280">
        <f t="shared" si="39"/>
        <v>0</v>
      </c>
      <c r="F81" s="280">
        <f t="shared" si="39"/>
        <v>0</v>
      </c>
      <c r="G81" s="276" t="s">
        <v>19</v>
      </c>
      <c r="H81" s="277"/>
    </row>
    <row r="82" spans="1:8" x14ac:dyDescent="0.2">
      <c r="A82" s="13">
        <v>11</v>
      </c>
      <c r="B82" s="14" t="s">
        <v>20</v>
      </c>
      <c r="C82" s="281">
        <f t="shared" ref="C82" si="40">C94+C97+C83</f>
        <v>0</v>
      </c>
      <c r="D82" s="281">
        <f>D94+D97+D83</f>
        <v>0</v>
      </c>
      <c r="E82" s="281">
        <f t="shared" ref="E82" si="41">E94+E97+E83</f>
        <v>0</v>
      </c>
      <c r="F82" s="281">
        <f>F94+F97+F83</f>
        <v>0</v>
      </c>
      <c r="G82" s="276" t="s">
        <v>21</v>
      </c>
      <c r="H82" s="277"/>
    </row>
    <row r="83" spans="1:8" x14ac:dyDescent="0.2">
      <c r="A83" s="15">
        <v>32</v>
      </c>
      <c r="B83" s="16" t="s">
        <v>22</v>
      </c>
      <c r="C83" s="282">
        <f t="shared" ref="C83:E83" si="42">C84+C92+C90</f>
        <v>0</v>
      </c>
      <c r="D83" s="282">
        <f>D84+D92+D90</f>
        <v>0</v>
      </c>
      <c r="E83" s="282">
        <f t="shared" si="42"/>
        <v>0</v>
      </c>
      <c r="F83" s="282">
        <f>F84+F92+F90</f>
        <v>0</v>
      </c>
      <c r="G83" s="276">
        <v>2</v>
      </c>
      <c r="H83" s="277"/>
    </row>
    <row r="84" spans="1:8" x14ac:dyDescent="0.2">
      <c r="A84" s="17">
        <v>323</v>
      </c>
      <c r="B84" s="18" t="s">
        <v>23</v>
      </c>
      <c r="C84" s="283">
        <f t="shared" ref="C84:D84" si="43">C86+C87+C88+C85+C89</f>
        <v>0</v>
      </c>
      <c r="D84" s="283">
        <f t="shared" si="43"/>
        <v>0</v>
      </c>
      <c r="E84" s="283">
        <f t="shared" ref="E84:F84" si="44">E86+E87+E88+E85+E89</f>
        <v>0</v>
      </c>
      <c r="F84" s="283">
        <f t="shared" si="44"/>
        <v>0</v>
      </c>
      <c r="G84" s="276">
        <v>3</v>
      </c>
      <c r="H84" s="277"/>
    </row>
    <row r="85" spans="1:8" x14ac:dyDescent="0.2">
      <c r="A85" s="19">
        <v>3233</v>
      </c>
      <c r="B85" s="35" t="s">
        <v>25</v>
      </c>
      <c r="C85" s="223"/>
      <c r="D85" s="223"/>
      <c r="E85" s="172"/>
      <c r="F85" s="223"/>
      <c r="G85" s="276">
        <v>4</v>
      </c>
      <c r="H85" s="277"/>
    </row>
    <row r="86" spans="1:8" x14ac:dyDescent="0.2">
      <c r="A86" s="19">
        <v>3235</v>
      </c>
      <c r="B86" s="35" t="s">
        <v>68</v>
      </c>
      <c r="C86" s="223"/>
      <c r="D86" s="223"/>
      <c r="E86" s="172"/>
      <c r="F86" s="223"/>
      <c r="G86" s="276">
        <v>4</v>
      </c>
      <c r="H86" s="277"/>
    </row>
    <row r="87" spans="1:8" x14ac:dyDescent="0.2">
      <c r="A87" s="19">
        <v>3237</v>
      </c>
      <c r="B87" s="35" t="s">
        <v>26</v>
      </c>
      <c r="C87" s="223"/>
      <c r="D87" s="223"/>
      <c r="E87" s="172"/>
      <c r="F87" s="223"/>
      <c r="G87" s="276">
        <v>4</v>
      </c>
      <c r="H87" s="277"/>
    </row>
    <row r="88" spans="1:8" x14ac:dyDescent="0.2">
      <c r="A88" s="19">
        <v>3238</v>
      </c>
      <c r="B88" s="35" t="s">
        <v>69</v>
      </c>
      <c r="C88" s="223"/>
      <c r="D88" s="223"/>
      <c r="E88" s="172"/>
      <c r="F88" s="223"/>
      <c r="G88" s="276">
        <v>4</v>
      </c>
      <c r="H88" s="277"/>
    </row>
    <row r="89" spans="1:8" x14ac:dyDescent="0.2">
      <c r="A89" s="19">
        <v>3239</v>
      </c>
      <c r="B89" s="35" t="s">
        <v>27</v>
      </c>
      <c r="C89" s="223"/>
      <c r="D89" s="223"/>
      <c r="E89" s="172"/>
      <c r="F89" s="223"/>
      <c r="G89" s="276">
        <v>4</v>
      </c>
      <c r="H89" s="277"/>
    </row>
    <row r="90" spans="1:8" x14ac:dyDescent="0.2">
      <c r="A90" s="17">
        <v>324</v>
      </c>
      <c r="B90" s="18" t="s">
        <v>23</v>
      </c>
      <c r="C90" s="283">
        <f t="shared" ref="C90:F90" si="45">C91</f>
        <v>0</v>
      </c>
      <c r="D90" s="283">
        <f t="shared" si="45"/>
        <v>0</v>
      </c>
      <c r="E90" s="283">
        <f t="shared" ref="E90" si="46">E92+E93+E94+E91+E95</f>
        <v>0</v>
      </c>
      <c r="F90" s="283">
        <f t="shared" si="45"/>
        <v>0</v>
      </c>
      <c r="G90" s="276">
        <v>3</v>
      </c>
      <c r="H90" s="277"/>
    </row>
    <row r="91" spans="1:8" x14ac:dyDescent="0.2">
      <c r="A91" s="19">
        <v>3241</v>
      </c>
      <c r="B91" s="35"/>
      <c r="C91" s="223"/>
      <c r="D91" s="223"/>
      <c r="E91" s="172"/>
      <c r="F91" s="223"/>
      <c r="G91" s="276">
        <v>4</v>
      </c>
      <c r="H91" s="277"/>
    </row>
    <row r="92" spans="1:8" ht="28.5" x14ac:dyDescent="0.2">
      <c r="A92" s="17">
        <v>329</v>
      </c>
      <c r="B92" s="18" t="s">
        <v>29</v>
      </c>
      <c r="C92" s="283">
        <f t="shared" ref="C92:F92" si="47">C93</f>
        <v>0</v>
      </c>
      <c r="D92" s="283">
        <f t="shared" si="47"/>
        <v>0</v>
      </c>
      <c r="E92" s="283">
        <f t="shared" si="47"/>
        <v>0</v>
      </c>
      <c r="F92" s="283">
        <f t="shared" si="47"/>
        <v>0</v>
      </c>
      <c r="G92" s="276">
        <v>3</v>
      </c>
      <c r="H92" s="277"/>
    </row>
    <row r="93" spans="1:8" x14ac:dyDescent="0.2">
      <c r="A93" s="19">
        <v>3293</v>
      </c>
      <c r="B93" s="20" t="s">
        <v>70</v>
      </c>
      <c r="C93" s="223"/>
      <c r="D93" s="223"/>
      <c r="E93" s="172"/>
      <c r="F93" s="223"/>
      <c r="G93" s="276">
        <v>4</v>
      </c>
      <c r="H93" s="277"/>
    </row>
    <row r="94" spans="1:8" ht="28.5" x14ac:dyDescent="0.2">
      <c r="A94" s="15">
        <v>36</v>
      </c>
      <c r="B94" s="16" t="s">
        <v>43</v>
      </c>
      <c r="C94" s="282">
        <f t="shared" ref="C94:F95" si="48">C95</f>
        <v>0</v>
      </c>
      <c r="D94" s="282">
        <f t="shared" si="48"/>
        <v>0</v>
      </c>
      <c r="E94" s="282">
        <f t="shared" si="48"/>
        <v>0</v>
      </c>
      <c r="F94" s="282">
        <f t="shared" si="48"/>
        <v>0</v>
      </c>
      <c r="G94" s="276">
        <v>2</v>
      </c>
      <c r="H94" s="277"/>
    </row>
    <row r="95" spans="1:8" ht="28.5" x14ac:dyDescent="0.2">
      <c r="A95" s="17">
        <v>366</v>
      </c>
      <c r="B95" s="18" t="s">
        <v>44</v>
      </c>
      <c r="C95" s="283">
        <f t="shared" si="48"/>
        <v>0</v>
      </c>
      <c r="D95" s="283">
        <f t="shared" si="48"/>
        <v>0</v>
      </c>
      <c r="E95" s="283">
        <f t="shared" si="48"/>
        <v>0</v>
      </c>
      <c r="F95" s="283">
        <f t="shared" si="48"/>
        <v>0</v>
      </c>
      <c r="G95" s="276">
        <v>3</v>
      </c>
      <c r="H95" s="277"/>
    </row>
    <row r="96" spans="1:8" ht="28.5" x14ac:dyDescent="0.2">
      <c r="A96" s="19">
        <v>3662</v>
      </c>
      <c r="B96" s="20" t="s">
        <v>71</v>
      </c>
      <c r="C96" s="223"/>
      <c r="D96" s="223"/>
      <c r="E96" s="172"/>
      <c r="F96" s="223"/>
      <c r="G96" s="276">
        <v>4</v>
      </c>
      <c r="H96" s="299"/>
    </row>
    <row r="97" spans="1:8" x14ac:dyDescent="0.2">
      <c r="A97" s="15">
        <v>38</v>
      </c>
      <c r="B97" s="16" t="s">
        <v>38</v>
      </c>
      <c r="C97" s="282">
        <f t="shared" ref="C97:E97" si="49">C100+C98</f>
        <v>0</v>
      </c>
      <c r="D97" s="282">
        <f t="shared" si="49"/>
        <v>0</v>
      </c>
      <c r="E97" s="282">
        <f t="shared" si="49"/>
        <v>0</v>
      </c>
      <c r="F97" s="282">
        <f t="shared" ref="F97" si="50">F100+F98</f>
        <v>0</v>
      </c>
      <c r="G97" s="276">
        <v>2</v>
      </c>
      <c r="H97" s="277"/>
    </row>
    <row r="98" spans="1:8" x14ac:dyDescent="0.2">
      <c r="A98" s="52" t="s">
        <v>72</v>
      </c>
      <c r="B98" s="28" t="s">
        <v>73</v>
      </c>
      <c r="C98" s="54">
        <f t="shared" ref="C98:F98" si="51">+C99</f>
        <v>0</v>
      </c>
      <c r="D98" s="54">
        <f t="shared" si="51"/>
        <v>0</v>
      </c>
      <c r="E98" s="54">
        <f t="shared" si="51"/>
        <v>0</v>
      </c>
      <c r="F98" s="54">
        <f t="shared" si="51"/>
        <v>0</v>
      </c>
      <c r="G98" s="276">
        <v>3</v>
      </c>
      <c r="H98" s="277"/>
    </row>
    <row r="99" spans="1:8" ht="28.5" x14ac:dyDescent="0.2">
      <c r="A99" s="56">
        <v>3821</v>
      </c>
      <c r="B99" s="65" t="s">
        <v>74</v>
      </c>
      <c r="C99" s="223"/>
      <c r="D99" s="223"/>
      <c r="E99" s="172"/>
      <c r="F99" s="223"/>
      <c r="G99" s="276">
        <v>4</v>
      </c>
      <c r="H99" s="277"/>
    </row>
    <row r="100" spans="1:8" x14ac:dyDescent="0.2">
      <c r="A100" s="17">
        <v>386</v>
      </c>
      <c r="B100" s="18" t="s">
        <v>75</v>
      </c>
      <c r="C100" s="283">
        <f t="shared" ref="C100:F100" si="52">C101</f>
        <v>0</v>
      </c>
      <c r="D100" s="283">
        <f t="shared" si="52"/>
        <v>0</v>
      </c>
      <c r="E100" s="283">
        <f t="shared" si="52"/>
        <v>0</v>
      </c>
      <c r="F100" s="283">
        <f t="shared" si="52"/>
        <v>0</v>
      </c>
      <c r="G100" s="276">
        <v>3</v>
      </c>
      <c r="H100" s="277"/>
    </row>
    <row r="101" spans="1:8" ht="57" x14ac:dyDescent="0.2">
      <c r="A101" s="19">
        <v>3862</v>
      </c>
      <c r="B101" s="20" t="s">
        <v>76</v>
      </c>
      <c r="C101" s="284"/>
      <c r="D101" s="284"/>
      <c r="E101" s="285"/>
      <c r="F101" s="284"/>
      <c r="G101" s="276">
        <v>4</v>
      </c>
      <c r="H101" s="277"/>
    </row>
    <row r="102" spans="1:8" ht="42.75" x14ac:dyDescent="0.2">
      <c r="A102" s="11" t="s">
        <v>77</v>
      </c>
      <c r="B102" s="12" t="s">
        <v>78</v>
      </c>
      <c r="C102" s="280">
        <f t="shared" ref="C102:F105" si="53">C103</f>
        <v>0</v>
      </c>
      <c r="D102" s="280">
        <f t="shared" si="53"/>
        <v>0</v>
      </c>
      <c r="E102" s="280">
        <f t="shared" si="53"/>
        <v>0</v>
      </c>
      <c r="F102" s="280">
        <f t="shared" si="53"/>
        <v>0</v>
      </c>
      <c r="G102" s="276" t="s">
        <v>19</v>
      </c>
      <c r="H102" s="277"/>
    </row>
    <row r="103" spans="1:8" x14ac:dyDescent="0.2">
      <c r="A103" s="13">
        <v>11</v>
      </c>
      <c r="B103" s="14" t="s">
        <v>20</v>
      </c>
      <c r="C103" s="281">
        <f t="shared" si="53"/>
        <v>0</v>
      </c>
      <c r="D103" s="281">
        <f t="shared" si="53"/>
        <v>0</v>
      </c>
      <c r="E103" s="281">
        <f t="shared" si="53"/>
        <v>0</v>
      </c>
      <c r="F103" s="281">
        <f t="shared" si="53"/>
        <v>0</v>
      </c>
      <c r="G103" s="276" t="s">
        <v>21</v>
      </c>
      <c r="H103" s="277"/>
    </row>
    <row r="104" spans="1:8" ht="28.5" x14ac:dyDescent="0.2">
      <c r="A104" s="15">
        <v>36</v>
      </c>
      <c r="B104" s="16" t="s">
        <v>43</v>
      </c>
      <c r="C104" s="282">
        <f t="shared" si="53"/>
        <v>0</v>
      </c>
      <c r="D104" s="282">
        <f t="shared" si="53"/>
        <v>0</v>
      </c>
      <c r="E104" s="282">
        <f t="shared" si="53"/>
        <v>0</v>
      </c>
      <c r="F104" s="282">
        <f t="shared" si="53"/>
        <v>0</v>
      </c>
      <c r="G104" s="276">
        <v>2</v>
      </c>
      <c r="H104" s="277"/>
    </row>
    <row r="105" spans="1:8" ht="28.5" x14ac:dyDescent="0.2">
      <c r="A105" s="17" t="s">
        <v>79</v>
      </c>
      <c r="B105" s="173" t="s">
        <v>44</v>
      </c>
      <c r="C105" s="283">
        <f t="shared" si="53"/>
        <v>0</v>
      </c>
      <c r="D105" s="283">
        <f t="shared" si="53"/>
        <v>0</v>
      </c>
      <c r="E105" s="283">
        <f t="shared" si="53"/>
        <v>0</v>
      </c>
      <c r="F105" s="283">
        <f t="shared" si="53"/>
        <v>0</v>
      </c>
      <c r="G105" s="276">
        <v>3</v>
      </c>
      <c r="H105" s="277"/>
    </row>
    <row r="106" spans="1:8" ht="28.5" x14ac:dyDescent="0.2">
      <c r="A106" s="19" t="s">
        <v>80</v>
      </c>
      <c r="B106" s="174" t="s">
        <v>45</v>
      </c>
      <c r="C106" s="223"/>
      <c r="D106" s="223"/>
      <c r="E106" s="172"/>
      <c r="F106" s="223"/>
      <c r="G106" s="276">
        <v>4</v>
      </c>
      <c r="H106" s="277"/>
    </row>
    <row r="107" spans="1:8" ht="28.5" x14ac:dyDescent="0.2">
      <c r="A107" s="175" t="s">
        <v>81</v>
      </c>
      <c r="B107" s="176" t="s">
        <v>82</v>
      </c>
      <c r="C107" s="159">
        <f t="shared" ref="C107:D107" si="54">C108+C112</f>
        <v>0</v>
      </c>
      <c r="D107" s="159">
        <f t="shared" si="54"/>
        <v>0</v>
      </c>
      <c r="E107" s="159">
        <f>E108+E112</f>
        <v>0</v>
      </c>
      <c r="F107" s="159">
        <f t="shared" ref="F107" si="55">F108+F112</f>
        <v>0</v>
      </c>
      <c r="G107" s="300" t="s">
        <v>19</v>
      </c>
      <c r="H107" s="301"/>
    </row>
    <row r="108" spans="1:8" x14ac:dyDescent="0.2">
      <c r="A108" s="190" t="s">
        <v>83</v>
      </c>
      <c r="B108" s="177" t="s">
        <v>20</v>
      </c>
      <c r="C108" s="125">
        <f t="shared" ref="C108:F110" si="56">C109</f>
        <v>0</v>
      </c>
      <c r="D108" s="125">
        <f t="shared" si="56"/>
        <v>0</v>
      </c>
      <c r="E108" s="125">
        <f t="shared" si="56"/>
        <v>0</v>
      </c>
      <c r="F108" s="125">
        <f t="shared" si="56"/>
        <v>0</v>
      </c>
      <c r="G108" s="276" t="s">
        <v>21</v>
      </c>
      <c r="H108" s="277"/>
    </row>
    <row r="109" spans="1:8" x14ac:dyDescent="0.2">
      <c r="A109" s="15" t="s">
        <v>84</v>
      </c>
      <c r="B109" s="123" t="s">
        <v>43</v>
      </c>
      <c r="C109" s="282">
        <f t="shared" si="56"/>
        <v>0</v>
      </c>
      <c r="D109" s="282">
        <f t="shared" si="56"/>
        <v>0</v>
      </c>
      <c r="E109" s="282">
        <f t="shared" si="56"/>
        <v>0</v>
      </c>
      <c r="F109" s="282">
        <f t="shared" si="56"/>
        <v>0</v>
      </c>
      <c r="G109" s="276">
        <v>2</v>
      </c>
      <c r="H109" s="277"/>
    </row>
    <row r="110" spans="1:8" ht="28.5" x14ac:dyDescent="0.2">
      <c r="A110" s="17" t="s">
        <v>79</v>
      </c>
      <c r="B110" s="173" t="s">
        <v>44</v>
      </c>
      <c r="C110" s="121">
        <f t="shared" si="56"/>
        <v>0</v>
      </c>
      <c r="D110" s="121">
        <f t="shared" si="56"/>
        <v>0</v>
      </c>
      <c r="E110" s="121">
        <f t="shared" si="56"/>
        <v>0</v>
      </c>
      <c r="F110" s="121">
        <f t="shared" si="56"/>
        <v>0</v>
      </c>
      <c r="G110" s="276">
        <v>3</v>
      </c>
      <c r="H110" s="277"/>
    </row>
    <row r="111" spans="1:8" ht="28.5" x14ac:dyDescent="0.2">
      <c r="A111" s="19" t="s">
        <v>80</v>
      </c>
      <c r="B111" s="174" t="s">
        <v>45</v>
      </c>
      <c r="C111" s="224"/>
      <c r="D111" s="224"/>
      <c r="E111" s="122"/>
      <c r="F111" s="224"/>
      <c r="G111" s="276">
        <v>4</v>
      </c>
      <c r="H111" s="277"/>
    </row>
    <row r="112" spans="1:8" x14ac:dyDescent="0.2">
      <c r="A112" s="190" t="s">
        <v>85</v>
      </c>
      <c r="B112" s="177" t="s">
        <v>86</v>
      </c>
      <c r="C112" s="125">
        <f t="shared" ref="C112:D112" si="57">C116+C113</f>
        <v>0</v>
      </c>
      <c r="D112" s="125">
        <f t="shared" si="57"/>
        <v>0</v>
      </c>
      <c r="E112" s="125">
        <f>E116+E113</f>
        <v>0</v>
      </c>
      <c r="F112" s="125">
        <f t="shared" ref="F112" si="58">F116+F113</f>
        <v>0</v>
      </c>
      <c r="G112" s="276" t="s">
        <v>87</v>
      </c>
      <c r="H112" s="277"/>
    </row>
    <row r="113" spans="1:14" x14ac:dyDescent="0.2">
      <c r="A113" s="202" t="s">
        <v>88</v>
      </c>
      <c r="B113" s="203" t="s">
        <v>89</v>
      </c>
      <c r="C113" s="203">
        <f t="shared" ref="C113:F113" si="59">C114</f>
        <v>0</v>
      </c>
      <c r="D113" s="302">
        <f t="shared" si="59"/>
        <v>0</v>
      </c>
      <c r="E113" s="209">
        <f t="shared" si="59"/>
        <v>0</v>
      </c>
      <c r="F113" s="302">
        <f t="shared" si="59"/>
        <v>0</v>
      </c>
      <c r="G113" s="276">
        <v>2</v>
      </c>
      <c r="H113" s="277"/>
    </row>
    <row r="114" spans="1:14" x14ac:dyDescent="0.2">
      <c r="A114" s="204" t="s">
        <v>90</v>
      </c>
      <c r="B114" s="205" t="s">
        <v>91</v>
      </c>
      <c r="C114" s="205">
        <f t="shared" ref="C114:F114" si="60">SUM(C115)</f>
        <v>0</v>
      </c>
      <c r="D114" s="303">
        <f t="shared" si="60"/>
        <v>0</v>
      </c>
      <c r="E114" s="210">
        <f t="shared" si="60"/>
        <v>0</v>
      </c>
      <c r="F114" s="303">
        <f t="shared" si="60"/>
        <v>0</v>
      </c>
      <c r="G114" s="276">
        <v>3</v>
      </c>
      <c r="H114" s="277"/>
    </row>
    <row r="115" spans="1:14" ht="33.75" x14ac:dyDescent="0.2">
      <c r="A115" s="206">
        <v>3531</v>
      </c>
      <c r="B115" s="207" t="s">
        <v>91</v>
      </c>
      <c r="C115" s="223"/>
      <c r="D115" s="223"/>
      <c r="E115" s="172"/>
      <c r="F115" s="223"/>
      <c r="G115" s="276">
        <v>4</v>
      </c>
      <c r="H115" s="277"/>
    </row>
    <row r="116" spans="1:14" x14ac:dyDescent="0.2">
      <c r="A116" s="191" t="s">
        <v>84</v>
      </c>
      <c r="B116" s="123" t="s">
        <v>43</v>
      </c>
      <c r="C116" s="123">
        <f t="shared" ref="C116:F116" si="61">C117</f>
        <v>0</v>
      </c>
      <c r="D116" s="123">
        <f t="shared" si="61"/>
        <v>0</v>
      </c>
      <c r="E116" s="123">
        <f t="shared" si="61"/>
        <v>0</v>
      </c>
      <c r="F116" s="123">
        <f t="shared" si="61"/>
        <v>0</v>
      </c>
      <c r="G116" s="276">
        <v>2</v>
      </c>
      <c r="H116" s="277"/>
    </row>
    <row r="117" spans="1:14" ht="28.5" x14ac:dyDescent="0.2">
      <c r="A117" s="17" t="s">
        <v>79</v>
      </c>
      <c r="B117" s="173" t="s">
        <v>44</v>
      </c>
      <c r="C117" s="121">
        <f t="shared" ref="C117:F117" si="62">SUM(C118)</f>
        <v>0</v>
      </c>
      <c r="D117" s="121">
        <f t="shared" si="62"/>
        <v>0</v>
      </c>
      <c r="E117" s="121">
        <f t="shared" si="62"/>
        <v>0</v>
      </c>
      <c r="F117" s="121">
        <f t="shared" si="62"/>
        <v>0</v>
      </c>
      <c r="G117" s="276">
        <v>3</v>
      </c>
      <c r="H117" s="277"/>
    </row>
    <row r="118" spans="1:14" ht="28.5" x14ac:dyDescent="0.2">
      <c r="A118" s="19" t="s">
        <v>80</v>
      </c>
      <c r="B118" s="178" t="s">
        <v>45</v>
      </c>
      <c r="C118" s="223"/>
      <c r="D118" s="223"/>
      <c r="E118" s="172"/>
      <c r="F118" s="223"/>
      <c r="G118" s="276">
        <v>4</v>
      </c>
      <c r="H118" s="277"/>
      <c r="N118" s="213"/>
    </row>
    <row r="119" spans="1:14" ht="28.5" x14ac:dyDescent="0.2">
      <c r="A119" s="179" t="s">
        <v>92</v>
      </c>
      <c r="B119" s="180" t="s">
        <v>93</v>
      </c>
      <c r="C119" s="304">
        <f t="shared" ref="C119:D119" si="63">C120+C140</f>
        <v>0</v>
      </c>
      <c r="D119" s="304">
        <f t="shared" si="63"/>
        <v>0</v>
      </c>
      <c r="E119" s="304">
        <f>E120+E140</f>
        <v>0</v>
      </c>
      <c r="F119" s="304">
        <f t="shared" ref="F119" si="64">F120+F140</f>
        <v>0</v>
      </c>
      <c r="G119" s="276" t="s">
        <v>19</v>
      </c>
      <c r="H119" s="301"/>
      <c r="K119" s="213"/>
    </row>
    <row r="120" spans="1:14" x14ac:dyDescent="0.2">
      <c r="A120" s="190" t="s">
        <v>83</v>
      </c>
      <c r="B120" s="25" t="s">
        <v>20</v>
      </c>
      <c r="C120" s="305">
        <f t="shared" ref="C120:D120" si="65">C121+C130</f>
        <v>0</v>
      </c>
      <c r="D120" s="305">
        <f t="shared" si="65"/>
        <v>0</v>
      </c>
      <c r="E120" s="305">
        <f t="shared" ref="E120:F120" si="66">E121+E130</f>
        <v>0</v>
      </c>
      <c r="F120" s="305">
        <f t="shared" si="66"/>
        <v>0</v>
      </c>
      <c r="G120" s="276" t="s">
        <v>21</v>
      </c>
      <c r="H120" s="277"/>
    </row>
    <row r="121" spans="1:14" x14ac:dyDescent="0.2">
      <c r="A121" s="26">
        <v>31</v>
      </c>
      <c r="B121" s="27" t="s">
        <v>94</v>
      </c>
      <c r="C121" s="282">
        <f t="shared" ref="C121:E121" si="67">C122+C126+C128</f>
        <v>0</v>
      </c>
      <c r="D121" s="282">
        <f t="shared" si="67"/>
        <v>0</v>
      </c>
      <c r="E121" s="282">
        <f t="shared" si="67"/>
        <v>0</v>
      </c>
      <c r="F121" s="282">
        <f t="shared" ref="F121" si="68">F122+F126+F128</f>
        <v>0</v>
      </c>
      <c r="G121" s="276">
        <v>2</v>
      </c>
      <c r="H121" s="277"/>
    </row>
    <row r="122" spans="1:14" x14ac:dyDescent="0.2">
      <c r="A122" s="52">
        <v>311</v>
      </c>
      <c r="B122" s="28" t="s">
        <v>95</v>
      </c>
      <c r="C122" s="283">
        <f t="shared" ref="C122:E122" si="69">SUM(C123:C125)</f>
        <v>0</v>
      </c>
      <c r="D122" s="283">
        <f t="shared" si="69"/>
        <v>0</v>
      </c>
      <c r="E122" s="283">
        <f t="shared" si="69"/>
        <v>0</v>
      </c>
      <c r="F122" s="283">
        <f t="shared" ref="F122" si="70">SUM(F123:F125)</f>
        <v>0</v>
      </c>
      <c r="G122" s="276">
        <v>3</v>
      </c>
      <c r="H122" s="277"/>
    </row>
    <row r="123" spans="1:14" x14ac:dyDescent="0.2">
      <c r="A123" s="30">
        <v>3111</v>
      </c>
      <c r="B123" s="65" t="s">
        <v>96</v>
      </c>
      <c r="C123" s="223"/>
      <c r="D123" s="223"/>
      <c r="E123" s="172"/>
      <c r="F123" s="223"/>
      <c r="G123" s="296">
        <v>4</v>
      </c>
      <c r="H123" s="297"/>
    </row>
    <row r="124" spans="1:14" x14ac:dyDescent="0.2">
      <c r="A124" s="30">
        <v>3113</v>
      </c>
      <c r="B124" s="65" t="s">
        <v>97</v>
      </c>
      <c r="C124" s="223"/>
      <c r="D124" s="223"/>
      <c r="E124" s="172"/>
      <c r="F124" s="223"/>
      <c r="G124" s="296">
        <v>4</v>
      </c>
      <c r="H124" s="297"/>
    </row>
    <row r="125" spans="1:14" x14ac:dyDescent="0.2">
      <c r="A125" s="30">
        <v>3114</v>
      </c>
      <c r="B125" s="65" t="s">
        <v>98</v>
      </c>
      <c r="C125" s="223"/>
      <c r="D125" s="223"/>
      <c r="E125" s="172"/>
      <c r="F125" s="223"/>
      <c r="G125" s="296">
        <v>4</v>
      </c>
      <c r="H125" s="297"/>
    </row>
    <row r="126" spans="1:14" x14ac:dyDescent="0.2">
      <c r="A126" s="52">
        <v>312</v>
      </c>
      <c r="B126" s="28" t="s">
        <v>99</v>
      </c>
      <c r="C126" s="283">
        <f t="shared" ref="C126:F126" si="71">C127</f>
        <v>0</v>
      </c>
      <c r="D126" s="283">
        <f t="shared" si="71"/>
        <v>0</v>
      </c>
      <c r="E126" s="283">
        <f t="shared" si="71"/>
        <v>0</v>
      </c>
      <c r="F126" s="283">
        <f t="shared" si="71"/>
        <v>0</v>
      </c>
      <c r="G126" s="276">
        <v>3</v>
      </c>
      <c r="H126" s="277"/>
    </row>
    <row r="127" spans="1:14" x14ac:dyDescent="0.2">
      <c r="A127" s="30">
        <v>3121</v>
      </c>
      <c r="B127" s="65" t="s">
        <v>99</v>
      </c>
      <c r="C127" s="223"/>
      <c r="D127" s="223"/>
      <c r="E127" s="172"/>
      <c r="F127" s="223"/>
      <c r="G127" s="296">
        <v>4</v>
      </c>
      <c r="H127" s="297"/>
    </row>
    <row r="128" spans="1:14" x14ac:dyDescent="0.2">
      <c r="A128" s="52">
        <v>313</v>
      </c>
      <c r="B128" s="28" t="s">
        <v>100</v>
      </c>
      <c r="C128" s="283">
        <f t="shared" ref="C128:F128" si="72">SUM(C129:C129)</f>
        <v>0</v>
      </c>
      <c r="D128" s="283">
        <f t="shared" si="72"/>
        <v>0</v>
      </c>
      <c r="E128" s="283">
        <f t="shared" si="72"/>
        <v>0</v>
      </c>
      <c r="F128" s="283">
        <f t="shared" si="72"/>
        <v>0</v>
      </c>
      <c r="G128" s="276">
        <v>3</v>
      </c>
      <c r="H128" s="277"/>
    </row>
    <row r="129" spans="1:8" ht="28.5" x14ac:dyDescent="0.2">
      <c r="A129" s="30">
        <v>3132</v>
      </c>
      <c r="B129" s="65" t="s">
        <v>101</v>
      </c>
      <c r="C129" s="223"/>
      <c r="D129" s="223"/>
      <c r="E129" s="172"/>
      <c r="F129" s="223"/>
      <c r="G129" s="296">
        <v>4</v>
      </c>
      <c r="H129" s="297"/>
    </row>
    <row r="130" spans="1:8" x14ac:dyDescent="0.2">
      <c r="A130" s="26">
        <v>32</v>
      </c>
      <c r="B130" s="27" t="s">
        <v>22</v>
      </c>
      <c r="C130" s="282">
        <f t="shared" ref="C130:D130" si="73">C131+C135+C138</f>
        <v>0</v>
      </c>
      <c r="D130" s="282">
        <f t="shared" si="73"/>
        <v>0</v>
      </c>
      <c r="E130" s="282">
        <f t="shared" ref="E130" si="74">E131+E135</f>
        <v>0</v>
      </c>
      <c r="F130" s="282">
        <f t="shared" ref="F130" si="75">F131+F135+F138</f>
        <v>0</v>
      </c>
      <c r="G130" s="276">
        <v>2</v>
      </c>
      <c r="H130" s="277"/>
    </row>
    <row r="131" spans="1:8" x14ac:dyDescent="0.2">
      <c r="A131" s="52">
        <v>321</v>
      </c>
      <c r="B131" s="28" t="s">
        <v>102</v>
      </c>
      <c r="C131" s="283">
        <f t="shared" ref="C131:E131" si="76">SUM(C132:C134)</f>
        <v>0</v>
      </c>
      <c r="D131" s="283">
        <f t="shared" si="76"/>
        <v>0</v>
      </c>
      <c r="E131" s="283">
        <f t="shared" si="76"/>
        <v>0</v>
      </c>
      <c r="F131" s="283">
        <f t="shared" ref="F131" si="77">SUM(F132:F134)</f>
        <v>0</v>
      </c>
      <c r="G131" s="276">
        <v>3</v>
      </c>
      <c r="H131" s="277"/>
    </row>
    <row r="132" spans="1:8" x14ac:dyDescent="0.2">
      <c r="A132" s="30">
        <v>3211</v>
      </c>
      <c r="B132" s="65" t="s">
        <v>103</v>
      </c>
      <c r="C132" s="306"/>
      <c r="D132" s="306"/>
      <c r="E132" s="307"/>
      <c r="F132" s="306"/>
      <c r="G132" s="296">
        <v>4</v>
      </c>
      <c r="H132" s="297"/>
    </row>
    <row r="133" spans="1:8" ht="28.5" x14ac:dyDescent="0.2">
      <c r="A133" s="30">
        <v>3212</v>
      </c>
      <c r="B133" s="65" t="s">
        <v>104</v>
      </c>
      <c r="C133" s="223"/>
      <c r="D133" s="223"/>
      <c r="E133" s="172"/>
      <c r="F133" s="223"/>
      <c r="G133" s="296">
        <v>4</v>
      </c>
      <c r="H133" s="297"/>
    </row>
    <row r="134" spans="1:8" ht="28.5" x14ac:dyDescent="0.2">
      <c r="A134" s="30">
        <v>3213</v>
      </c>
      <c r="B134" s="65" t="s">
        <v>105</v>
      </c>
      <c r="C134" s="306"/>
      <c r="D134" s="306"/>
      <c r="E134" s="307"/>
      <c r="F134" s="306"/>
      <c r="G134" s="296">
        <v>4</v>
      </c>
      <c r="H134" s="297"/>
    </row>
    <row r="135" spans="1:8" x14ac:dyDescent="0.2">
      <c r="A135" s="52">
        <v>323</v>
      </c>
      <c r="B135" s="28" t="s">
        <v>23</v>
      </c>
      <c r="C135" s="283">
        <f t="shared" ref="C135:E135" si="78">SUM(C136:C137)</f>
        <v>0</v>
      </c>
      <c r="D135" s="283">
        <f t="shared" si="78"/>
        <v>0</v>
      </c>
      <c r="E135" s="283">
        <f t="shared" si="78"/>
        <v>0</v>
      </c>
      <c r="F135" s="283">
        <f t="shared" ref="F135" si="79">SUM(F136:F137)</f>
        <v>0</v>
      </c>
      <c r="G135" s="276">
        <v>3</v>
      </c>
      <c r="H135" s="297"/>
    </row>
    <row r="136" spans="1:8" x14ac:dyDescent="0.2">
      <c r="A136" s="30">
        <v>3237</v>
      </c>
      <c r="B136" s="65" t="s">
        <v>26</v>
      </c>
      <c r="C136" s="223"/>
      <c r="D136" s="223"/>
      <c r="E136" s="172"/>
      <c r="F136" s="223"/>
      <c r="G136" s="296">
        <v>4</v>
      </c>
      <c r="H136" s="297"/>
    </row>
    <row r="137" spans="1:8" x14ac:dyDescent="0.2">
      <c r="A137" s="30">
        <v>3239</v>
      </c>
      <c r="B137" s="65" t="s">
        <v>38</v>
      </c>
      <c r="C137" s="223"/>
      <c r="D137" s="223"/>
      <c r="E137" s="172"/>
      <c r="F137" s="223"/>
      <c r="G137" s="296">
        <v>4</v>
      </c>
      <c r="H137" s="297"/>
    </row>
    <row r="138" spans="1:8" x14ac:dyDescent="0.2">
      <c r="A138" s="52">
        <v>324</v>
      </c>
      <c r="B138" s="28"/>
      <c r="C138" s="283">
        <f t="shared" ref="C138:F138" si="80">C139</f>
        <v>0</v>
      </c>
      <c r="D138" s="283">
        <f t="shared" si="80"/>
        <v>0</v>
      </c>
      <c r="E138" s="283">
        <f t="shared" ref="E138" si="81">SUM(E139:E140)</f>
        <v>0</v>
      </c>
      <c r="F138" s="283">
        <f t="shared" si="80"/>
        <v>0</v>
      </c>
      <c r="G138" s="296">
        <v>3</v>
      </c>
      <c r="H138" s="297"/>
    </row>
    <row r="139" spans="1:8" x14ac:dyDescent="0.2">
      <c r="A139" s="30">
        <v>3241</v>
      </c>
      <c r="B139" s="65"/>
      <c r="C139" s="223"/>
      <c r="D139" s="223"/>
      <c r="E139" s="172"/>
      <c r="F139" s="223"/>
      <c r="G139" s="296">
        <v>4</v>
      </c>
      <c r="H139" s="297"/>
    </row>
    <row r="140" spans="1:8" x14ac:dyDescent="0.2">
      <c r="A140" s="13">
        <v>12</v>
      </c>
      <c r="B140" s="14" t="s">
        <v>86</v>
      </c>
      <c r="C140" s="308">
        <f t="shared" ref="C140:E140" si="82">C141+C150+C169+C172+C179+C184+C190+C196</f>
        <v>0</v>
      </c>
      <c r="D140" s="308">
        <f t="shared" si="82"/>
        <v>0</v>
      </c>
      <c r="E140" s="308">
        <f t="shared" si="82"/>
        <v>0</v>
      </c>
      <c r="F140" s="308">
        <f t="shared" ref="F140" si="83">F141+F150+F169+F172+F179+F184+F190+F196</f>
        <v>0</v>
      </c>
      <c r="G140" s="276" t="s">
        <v>87</v>
      </c>
      <c r="H140" s="277"/>
    </row>
    <row r="141" spans="1:8" x14ac:dyDescent="0.2">
      <c r="A141" s="26">
        <v>31</v>
      </c>
      <c r="B141" s="27" t="s">
        <v>94</v>
      </c>
      <c r="C141" s="282">
        <f t="shared" ref="C141:E141" si="84">C142+C146+C148</f>
        <v>0</v>
      </c>
      <c r="D141" s="282">
        <f t="shared" si="84"/>
        <v>0</v>
      </c>
      <c r="E141" s="282">
        <f t="shared" si="84"/>
        <v>0</v>
      </c>
      <c r="F141" s="282">
        <f t="shared" ref="F141" si="85">F142+F146+F148</f>
        <v>0</v>
      </c>
      <c r="G141" s="276">
        <v>2</v>
      </c>
      <c r="H141" s="277"/>
    </row>
    <row r="142" spans="1:8" x14ac:dyDescent="0.2">
      <c r="A142" s="52">
        <v>311</v>
      </c>
      <c r="B142" s="28" t="s">
        <v>95</v>
      </c>
      <c r="C142" s="283">
        <f t="shared" ref="C142:E142" si="86">SUM(C143:C145)</f>
        <v>0</v>
      </c>
      <c r="D142" s="283">
        <f t="shared" si="86"/>
        <v>0</v>
      </c>
      <c r="E142" s="283">
        <f t="shared" si="86"/>
        <v>0</v>
      </c>
      <c r="F142" s="283">
        <f t="shared" ref="F142" si="87">SUM(F143:F145)</f>
        <v>0</v>
      </c>
      <c r="G142" s="276">
        <v>3</v>
      </c>
      <c r="H142" s="277"/>
    </row>
    <row r="143" spans="1:8" x14ac:dyDescent="0.2">
      <c r="A143" s="30">
        <v>3111</v>
      </c>
      <c r="B143" s="65" t="s">
        <v>96</v>
      </c>
      <c r="C143" s="223"/>
      <c r="D143" s="223"/>
      <c r="E143" s="172"/>
      <c r="F143" s="223"/>
      <c r="G143" s="296">
        <v>4</v>
      </c>
      <c r="H143" s="297"/>
    </row>
    <row r="144" spans="1:8" x14ac:dyDescent="0.2">
      <c r="A144" s="30">
        <v>3113</v>
      </c>
      <c r="B144" s="65" t="s">
        <v>97</v>
      </c>
      <c r="C144" s="223"/>
      <c r="D144" s="223"/>
      <c r="E144" s="172"/>
      <c r="F144" s="223"/>
      <c r="G144" s="296">
        <v>4</v>
      </c>
      <c r="H144" s="297"/>
    </row>
    <row r="145" spans="1:8" x14ac:dyDescent="0.2">
      <c r="A145" s="30">
        <v>3114</v>
      </c>
      <c r="B145" s="65" t="s">
        <v>98</v>
      </c>
      <c r="C145" s="223"/>
      <c r="D145" s="223"/>
      <c r="E145" s="172"/>
      <c r="F145" s="223"/>
      <c r="G145" s="296">
        <v>4</v>
      </c>
      <c r="H145" s="297"/>
    </row>
    <row r="146" spans="1:8" x14ac:dyDescent="0.2">
      <c r="A146" s="52">
        <v>312</v>
      </c>
      <c r="B146" s="28" t="s">
        <v>99</v>
      </c>
      <c r="C146" s="283">
        <f t="shared" ref="C146:F146" si="88">C147</f>
        <v>0</v>
      </c>
      <c r="D146" s="283">
        <f t="shared" si="88"/>
        <v>0</v>
      </c>
      <c r="E146" s="283">
        <f t="shared" si="88"/>
        <v>0</v>
      </c>
      <c r="F146" s="283">
        <f t="shared" si="88"/>
        <v>0</v>
      </c>
      <c r="G146" s="276">
        <v>3</v>
      </c>
      <c r="H146" s="277"/>
    </row>
    <row r="147" spans="1:8" x14ac:dyDescent="0.2">
      <c r="A147" s="30">
        <v>3121</v>
      </c>
      <c r="B147" s="65" t="s">
        <v>99</v>
      </c>
      <c r="C147" s="223"/>
      <c r="D147" s="223"/>
      <c r="E147" s="172"/>
      <c r="F147" s="223"/>
      <c r="G147" s="296">
        <v>4</v>
      </c>
      <c r="H147" s="297"/>
    </row>
    <row r="148" spans="1:8" x14ac:dyDescent="0.2">
      <c r="A148" s="52">
        <v>313</v>
      </c>
      <c r="B148" s="28" t="s">
        <v>100</v>
      </c>
      <c r="C148" s="283">
        <f t="shared" ref="C148:F148" si="89">SUM(C149:C149)</f>
        <v>0</v>
      </c>
      <c r="D148" s="283">
        <f t="shared" si="89"/>
        <v>0</v>
      </c>
      <c r="E148" s="283">
        <f t="shared" si="89"/>
        <v>0</v>
      </c>
      <c r="F148" s="283">
        <f t="shared" si="89"/>
        <v>0</v>
      </c>
      <c r="G148" s="276">
        <v>3</v>
      </c>
      <c r="H148" s="277"/>
    </row>
    <row r="149" spans="1:8" ht="28.5" x14ac:dyDescent="0.2">
      <c r="A149" s="30">
        <v>3132</v>
      </c>
      <c r="B149" s="65" t="s">
        <v>101</v>
      </c>
      <c r="C149" s="223"/>
      <c r="D149" s="223"/>
      <c r="E149" s="172"/>
      <c r="F149" s="223"/>
      <c r="G149" s="296">
        <v>4</v>
      </c>
      <c r="H149" s="297"/>
    </row>
    <row r="150" spans="1:8" x14ac:dyDescent="0.2">
      <c r="A150" s="15">
        <v>32</v>
      </c>
      <c r="B150" s="16" t="s">
        <v>22</v>
      </c>
      <c r="C150" s="309">
        <f t="shared" ref="C150:E150" si="90">C151+C155+C157+C163+C165</f>
        <v>0</v>
      </c>
      <c r="D150" s="309">
        <f t="shared" si="90"/>
        <v>0</v>
      </c>
      <c r="E150" s="309">
        <f t="shared" si="90"/>
        <v>0</v>
      </c>
      <c r="F150" s="309">
        <f t="shared" ref="F150" si="91">F151+F155+F157+F163+F165</f>
        <v>0</v>
      </c>
      <c r="G150" s="276">
        <v>2</v>
      </c>
      <c r="H150" s="277"/>
    </row>
    <row r="151" spans="1:8" x14ac:dyDescent="0.2">
      <c r="A151" s="52">
        <v>321</v>
      </c>
      <c r="B151" s="28" t="s">
        <v>102</v>
      </c>
      <c r="C151" s="283">
        <f t="shared" ref="C151:D151" si="92">SUM(C152:C154)</f>
        <v>0</v>
      </c>
      <c r="D151" s="283">
        <f t="shared" si="92"/>
        <v>0</v>
      </c>
      <c r="E151" s="283">
        <f t="shared" ref="E151" si="93">SUM(E152:E154)</f>
        <v>0</v>
      </c>
      <c r="F151" s="283">
        <f t="shared" ref="F151" si="94">SUM(F152:F154)</f>
        <v>0</v>
      </c>
      <c r="G151" s="276">
        <v>3</v>
      </c>
      <c r="H151" s="277"/>
    </row>
    <row r="152" spans="1:8" x14ac:dyDescent="0.2">
      <c r="A152" s="30">
        <v>3211</v>
      </c>
      <c r="B152" s="65" t="s">
        <v>103</v>
      </c>
      <c r="C152" s="306"/>
      <c r="D152" s="306"/>
      <c r="E152" s="307"/>
      <c r="F152" s="306"/>
      <c r="G152" s="296">
        <v>4</v>
      </c>
      <c r="H152" s="297"/>
    </row>
    <row r="153" spans="1:8" ht="28.5" x14ac:dyDescent="0.2">
      <c r="A153" s="30">
        <v>3212</v>
      </c>
      <c r="B153" s="65" t="s">
        <v>104</v>
      </c>
      <c r="C153" s="223"/>
      <c r="D153" s="223"/>
      <c r="E153" s="172"/>
      <c r="F153" s="223"/>
      <c r="G153" s="296">
        <v>4</v>
      </c>
      <c r="H153" s="297"/>
    </row>
    <row r="154" spans="1:8" ht="28.5" x14ac:dyDescent="0.2">
      <c r="A154" s="30">
        <v>3213</v>
      </c>
      <c r="B154" s="65" t="s">
        <v>105</v>
      </c>
      <c r="C154" s="306"/>
      <c r="D154" s="306"/>
      <c r="E154" s="307"/>
      <c r="F154" s="306"/>
      <c r="G154" s="296">
        <v>4</v>
      </c>
      <c r="H154" s="297"/>
    </row>
    <row r="155" spans="1:8" x14ac:dyDescent="0.2">
      <c r="A155" s="52">
        <v>322</v>
      </c>
      <c r="B155" s="28" t="s">
        <v>106</v>
      </c>
      <c r="C155" s="283">
        <f t="shared" ref="C155:F155" si="95">C156</f>
        <v>0</v>
      </c>
      <c r="D155" s="283">
        <f t="shared" si="95"/>
        <v>0</v>
      </c>
      <c r="E155" s="283">
        <f t="shared" si="95"/>
        <v>0</v>
      </c>
      <c r="F155" s="283">
        <f t="shared" si="95"/>
        <v>0</v>
      </c>
      <c r="G155" s="276">
        <v>3</v>
      </c>
      <c r="H155" s="277"/>
    </row>
    <row r="156" spans="1:8" ht="28.5" x14ac:dyDescent="0.2">
      <c r="A156" s="30">
        <v>3221</v>
      </c>
      <c r="B156" s="65" t="s">
        <v>107</v>
      </c>
      <c r="C156" s="310"/>
      <c r="D156" s="310"/>
      <c r="E156" s="311"/>
      <c r="F156" s="310"/>
      <c r="G156" s="296">
        <v>4</v>
      </c>
      <c r="H156" s="297"/>
    </row>
    <row r="157" spans="1:8" x14ac:dyDescent="0.2">
      <c r="A157" s="52">
        <v>323</v>
      </c>
      <c r="B157" s="28" t="s">
        <v>23</v>
      </c>
      <c r="C157" s="283">
        <f t="shared" ref="C157:D157" si="96">SUM(C158:C162)</f>
        <v>0</v>
      </c>
      <c r="D157" s="283">
        <f t="shared" si="96"/>
        <v>0</v>
      </c>
      <c r="E157" s="283">
        <f t="shared" ref="E157:F157" si="97">SUM(E158:E162)</f>
        <v>0</v>
      </c>
      <c r="F157" s="283">
        <f t="shared" si="97"/>
        <v>0</v>
      </c>
      <c r="G157" s="276">
        <v>3</v>
      </c>
      <c r="H157" s="277"/>
    </row>
    <row r="158" spans="1:8" x14ac:dyDescent="0.2">
      <c r="A158" s="30">
        <v>3233</v>
      </c>
      <c r="B158" s="65" t="s">
        <v>25</v>
      </c>
      <c r="C158" s="223"/>
      <c r="D158" s="223"/>
      <c r="E158" s="172"/>
      <c r="F158" s="223"/>
      <c r="G158" s="296">
        <v>4</v>
      </c>
      <c r="H158" s="297"/>
    </row>
    <row r="159" spans="1:8" x14ac:dyDescent="0.2">
      <c r="A159" s="30">
        <v>3235</v>
      </c>
      <c r="B159" s="65" t="s">
        <v>68</v>
      </c>
      <c r="C159" s="306"/>
      <c r="D159" s="306"/>
      <c r="E159" s="307"/>
      <c r="F159" s="306"/>
      <c r="G159" s="296">
        <v>4</v>
      </c>
      <c r="H159" s="297"/>
    </row>
    <row r="160" spans="1:8" x14ac:dyDescent="0.2">
      <c r="A160" s="30">
        <v>3237</v>
      </c>
      <c r="B160" s="65" t="s">
        <v>26</v>
      </c>
      <c r="C160" s="306"/>
      <c r="D160" s="306"/>
      <c r="E160" s="307"/>
      <c r="F160" s="306"/>
      <c r="G160" s="296">
        <v>4</v>
      </c>
      <c r="H160" s="297"/>
    </row>
    <row r="161" spans="1:8" x14ac:dyDescent="0.2">
      <c r="A161" s="30">
        <v>3238</v>
      </c>
      <c r="B161" s="65" t="s">
        <v>69</v>
      </c>
      <c r="C161" s="306"/>
      <c r="D161" s="306"/>
      <c r="E161" s="307"/>
      <c r="F161" s="306"/>
      <c r="G161" s="296">
        <v>4</v>
      </c>
      <c r="H161" s="297"/>
    </row>
    <row r="162" spans="1:8" x14ac:dyDescent="0.2">
      <c r="A162" s="30">
        <v>3239</v>
      </c>
      <c r="B162" s="65" t="s">
        <v>27</v>
      </c>
      <c r="C162" s="310"/>
      <c r="D162" s="310"/>
      <c r="E162" s="311"/>
      <c r="F162" s="310"/>
      <c r="G162" s="296">
        <v>4</v>
      </c>
      <c r="H162" s="297"/>
    </row>
    <row r="163" spans="1:8" ht="28.5" x14ac:dyDescent="0.2">
      <c r="A163" s="52">
        <v>324</v>
      </c>
      <c r="B163" s="28" t="s">
        <v>28</v>
      </c>
      <c r="C163" s="283">
        <f t="shared" ref="C163:F163" si="98">C164</f>
        <v>0</v>
      </c>
      <c r="D163" s="283">
        <f t="shared" si="98"/>
        <v>0</v>
      </c>
      <c r="E163" s="283">
        <f t="shared" si="98"/>
        <v>0</v>
      </c>
      <c r="F163" s="283">
        <f t="shared" si="98"/>
        <v>0</v>
      </c>
      <c r="G163" s="276">
        <v>3</v>
      </c>
      <c r="H163" s="277"/>
    </row>
    <row r="164" spans="1:8" ht="28.5" x14ac:dyDescent="0.2">
      <c r="A164" s="30">
        <v>3241</v>
      </c>
      <c r="B164" s="65" t="s">
        <v>28</v>
      </c>
      <c r="C164" s="310"/>
      <c r="D164" s="310"/>
      <c r="E164" s="311"/>
      <c r="F164" s="310"/>
      <c r="G164" s="296">
        <v>4</v>
      </c>
      <c r="H164" s="297"/>
    </row>
    <row r="165" spans="1:8" ht="28.5" x14ac:dyDescent="0.2">
      <c r="A165" s="52">
        <v>329</v>
      </c>
      <c r="B165" s="28" t="s">
        <v>29</v>
      </c>
      <c r="C165" s="283">
        <f t="shared" ref="C165:D165" si="99">SUM(C166:C168)</f>
        <v>0</v>
      </c>
      <c r="D165" s="283">
        <f t="shared" si="99"/>
        <v>0</v>
      </c>
      <c r="E165" s="283">
        <f t="shared" ref="E165:F165" si="100">SUM(E166:E168)</f>
        <v>0</v>
      </c>
      <c r="F165" s="283">
        <f t="shared" si="100"/>
        <v>0</v>
      </c>
      <c r="G165" s="276">
        <v>3</v>
      </c>
      <c r="H165" s="277"/>
    </row>
    <row r="166" spans="1:8" ht="42.75" x14ac:dyDescent="0.2">
      <c r="A166" s="30">
        <v>3291</v>
      </c>
      <c r="B166" s="29" t="s">
        <v>30</v>
      </c>
      <c r="C166" s="310"/>
      <c r="D166" s="310"/>
      <c r="E166" s="311"/>
      <c r="F166" s="310"/>
      <c r="G166" s="296">
        <v>4</v>
      </c>
      <c r="H166" s="297"/>
    </row>
    <row r="167" spans="1:8" x14ac:dyDescent="0.2">
      <c r="A167" s="30">
        <v>3293</v>
      </c>
      <c r="B167" s="65" t="s">
        <v>70</v>
      </c>
      <c r="C167" s="310"/>
      <c r="D167" s="310"/>
      <c r="E167" s="311"/>
      <c r="F167" s="310"/>
      <c r="G167" s="296">
        <v>4</v>
      </c>
      <c r="H167" s="297"/>
    </row>
    <row r="168" spans="1:8" x14ac:dyDescent="0.2">
      <c r="A168" s="30">
        <v>3294</v>
      </c>
      <c r="B168" s="65" t="s">
        <v>108</v>
      </c>
      <c r="C168" s="310"/>
      <c r="D168" s="310"/>
      <c r="E168" s="311"/>
      <c r="F168" s="310"/>
      <c r="G168" s="312">
        <v>4</v>
      </c>
      <c r="H168" s="313"/>
    </row>
    <row r="169" spans="1:8" x14ac:dyDescent="0.2">
      <c r="A169" s="26">
        <v>35</v>
      </c>
      <c r="B169" s="27" t="s">
        <v>109</v>
      </c>
      <c r="C169" s="282">
        <f t="shared" ref="C169:F170" si="101">C170</f>
        <v>0</v>
      </c>
      <c r="D169" s="282">
        <f t="shared" si="101"/>
        <v>0</v>
      </c>
      <c r="E169" s="282">
        <f t="shared" si="101"/>
        <v>0</v>
      </c>
      <c r="F169" s="282">
        <f t="shared" si="101"/>
        <v>0</v>
      </c>
      <c r="G169" s="276">
        <v>2</v>
      </c>
      <c r="H169" s="277"/>
    </row>
    <row r="170" spans="1:8" ht="42.75" x14ac:dyDescent="0.2">
      <c r="A170" s="52">
        <v>352</v>
      </c>
      <c r="B170" s="28" t="s">
        <v>110</v>
      </c>
      <c r="C170" s="283">
        <f t="shared" si="101"/>
        <v>0</v>
      </c>
      <c r="D170" s="283">
        <f t="shared" si="101"/>
        <v>0</v>
      </c>
      <c r="E170" s="283">
        <f t="shared" si="101"/>
        <v>0</v>
      </c>
      <c r="F170" s="283">
        <f t="shared" si="101"/>
        <v>0</v>
      </c>
      <c r="G170" s="276">
        <v>3</v>
      </c>
      <c r="H170" s="277"/>
    </row>
    <row r="171" spans="1:8" ht="28.5" x14ac:dyDescent="0.2">
      <c r="A171" s="30">
        <v>3522</v>
      </c>
      <c r="B171" s="65" t="s">
        <v>111</v>
      </c>
      <c r="C171" s="223"/>
      <c r="D171" s="223"/>
      <c r="E171" s="172"/>
      <c r="F171" s="223"/>
      <c r="G171" s="276">
        <v>4</v>
      </c>
      <c r="H171" s="277"/>
    </row>
    <row r="172" spans="1:8" ht="28.5" x14ac:dyDescent="0.2">
      <c r="A172" s="26">
        <v>36</v>
      </c>
      <c r="B172" s="27" t="s">
        <v>43</v>
      </c>
      <c r="C172" s="282">
        <f t="shared" ref="C172:E172" si="102">C173+C175+C177</f>
        <v>0</v>
      </c>
      <c r="D172" s="282">
        <f t="shared" si="102"/>
        <v>0</v>
      </c>
      <c r="E172" s="282">
        <f t="shared" si="102"/>
        <v>0</v>
      </c>
      <c r="F172" s="282">
        <f t="shared" ref="F172" si="103">F173+F175+F177</f>
        <v>0</v>
      </c>
      <c r="G172" s="276">
        <v>2</v>
      </c>
      <c r="H172" s="277"/>
    </row>
    <row r="173" spans="1:8" x14ac:dyDescent="0.2">
      <c r="A173" s="52">
        <v>363</v>
      </c>
      <c r="B173" s="28" t="s">
        <v>112</v>
      </c>
      <c r="C173" s="283">
        <f t="shared" ref="C173:F173" si="104">C174</f>
        <v>0</v>
      </c>
      <c r="D173" s="283">
        <f t="shared" si="104"/>
        <v>0</v>
      </c>
      <c r="E173" s="283">
        <f t="shared" si="104"/>
        <v>0</v>
      </c>
      <c r="F173" s="283">
        <f t="shared" si="104"/>
        <v>0</v>
      </c>
      <c r="G173" s="276">
        <v>3</v>
      </c>
      <c r="H173" s="277"/>
    </row>
    <row r="174" spans="1:8" ht="28.5" x14ac:dyDescent="0.2">
      <c r="A174" s="30">
        <v>3631</v>
      </c>
      <c r="B174" s="65" t="s">
        <v>113</v>
      </c>
      <c r="C174" s="314"/>
      <c r="D174" s="314"/>
      <c r="E174" s="315"/>
      <c r="F174" s="314"/>
      <c r="G174" s="276">
        <v>4</v>
      </c>
      <c r="H174" s="277"/>
    </row>
    <row r="175" spans="1:8" ht="28.5" x14ac:dyDescent="0.2">
      <c r="A175" s="52">
        <v>366</v>
      </c>
      <c r="B175" s="28" t="s">
        <v>44</v>
      </c>
      <c r="C175" s="283">
        <f t="shared" ref="C175:F177" si="105">C176</f>
        <v>0</v>
      </c>
      <c r="D175" s="283">
        <f t="shared" si="105"/>
        <v>0</v>
      </c>
      <c r="E175" s="283">
        <f t="shared" si="105"/>
        <v>0</v>
      </c>
      <c r="F175" s="283">
        <f t="shared" si="105"/>
        <v>0</v>
      </c>
      <c r="G175" s="276">
        <v>3</v>
      </c>
      <c r="H175" s="277"/>
    </row>
    <row r="176" spans="1:8" ht="28.5" x14ac:dyDescent="0.2">
      <c r="A176" s="30">
        <v>3661</v>
      </c>
      <c r="B176" s="65" t="s">
        <v>45</v>
      </c>
      <c r="C176" s="223"/>
      <c r="D176" s="223"/>
      <c r="E176" s="172"/>
      <c r="F176" s="223"/>
      <c r="G176" s="276">
        <v>4</v>
      </c>
      <c r="H176" s="277"/>
    </row>
    <row r="177" spans="1:8" ht="28.5" x14ac:dyDescent="0.2">
      <c r="A177" s="52">
        <v>369</v>
      </c>
      <c r="B177" s="28" t="s">
        <v>114</v>
      </c>
      <c r="C177" s="283">
        <f t="shared" si="105"/>
        <v>0</v>
      </c>
      <c r="D177" s="283">
        <f t="shared" si="105"/>
        <v>0</v>
      </c>
      <c r="E177" s="283">
        <f t="shared" si="105"/>
        <v>0</v>
      </c>
      <c r="F177" s="283">
        <f t="shared" si="105"/>
        <v>0</v>
      </c>
      <c r="G177" s="276">
        <v>3</v>
      </c>
      <c r="H177" s="277"/>
    </row>
    <row r="178" spans="1:8" ht="42.75" x14ac:dyDescent="0.2">
      <c r="A178" s="30">
        <v>3691</v>
      </c>
      <c r="B178" s="65" t="s">
        <v>115</v>
      </c>
      <c r="C178" s="223"/>
      <c r="D178" s="223"/>
      <c r="E178" s="172"/>
      <c r="F178" s="223"/>
      <c r="G178" s="276">
        <v>4</v>
      </c>
      <c r="H178" s="277"/>
    </row>
    <row r="179" spans="1:8" ht="42.75" x14ac:dyDescent="0.2">
      <c r="A179" s="26">
        <v>37</v>
      </c>
      <c r="B179" s="27" t="s">
        <v>33</v>
      </c>
      <c r="C179" s="282">
        <f t="shared" ref="C179:D179" si="106">C180+C182</f>
        <v>0</v>
      </c>
      <c r="D179" s="282">
        <f t="shared" si="106"/>
        <v>0</v>
      </c>
      <c r="E179" s="282">
        <f t="shared" ref="E179:F179" si="107">E180+E182</f>
        <v>0</v>
      </c>
      <c r="F179" s="282">
        <f t="shared" si="107"/>
        <v>0</v>
      </c>
      <c r="G179" s="276">
        <v>2</v>
      </c>
      <c r="H179" s="277"/>
    </row>
    <row r="180" spans="1:8" ht="42.75" x14ac:dyDescent="0.2">
      <c r="A180" s="52">
        <v>371</v>
      </c>
      <c r="B180" s="28" t="s">
        <v>58</v>
      </c>
      <c r="C180" s="283">
        <f t="shared" ref="C180:F180" si="108">C181</f>
        <v>0</v>
      </c>
      <c r="D180" s="283">
        <f t="shared" si="108"/>
        <v>0</v>
      </c>
      <c r="E180" s="283">
        <f t="shared" si="108"/>
        <v>0</v>
      </c>
      <c r="F180" s="283">
        <f t="shared" si="108"/>
        <v>0</v>
      </c>
      <c r="G180" s="276">
        <v>3</v>
      </c>
      <c r="H180" s="277"/>
    </row>
    <row r="181" spans="1:8" ht="42.75" x14ac:dyDescent="0.2">
      <c r="A181" s="30">
        <v>3715</v>
      </c>
      <c r="B181" s="65" t="s">
        <v>116</v>
      </c>
      <c r="C181" s="310"/>
      <c r="D181" s="310"/>
      <c r="E181" s="311"/>
      <c r="F181" s="310"/>
      <c r="G181" s="276">
        <v>4</v>
      </c>
      <c r="H181" s="277"/>
    </row>
    <row r="182" spans="1:8" ht="28.5" x14ac:dyDescent="0.2">
      <c r="A182" s="52">
        <v>372</v>
      </c>
      <c r="B182" s="28" t="s">
        <v>34</v>
      </c>
      <c r="C182" s="283">
        <f t="shared" ref="C182:F182" si="109">C183</f>
        <v>0</v>
      </c>
      <c r="D182" s="283">
        <f t="shared" si="109"/>
        <v>0</v>
      </c>
      <c r="E182" s="283">
        <f t="shared" si="109"/>
        <v>0</v>
      </c>
      <c r="F182" s="283">
        <f t="shared" si="109"/>
        <v>0</v>
      </c>
      <c r="G182" s="276">
        <v>3</v>
      </c>
      <c r="H182" s="277"/>
    </row>
    <row r="183" spans="1:8" ht="28.5" x14ac:dyDescent="0.2">
      <c r="A183" s="30">
        <v>3721</v>
      </c>
      <c r="B183" s="65" t="s">
        <v>117</v>
      </c>
      <c r="C183" s="310"/>
      <c r="D183" s="310"/>
      <c r="E183" s="311"/>
      <c r="F183" s="310"/>
      <c r="G183" s="276">
        <v>4</v>
      </c>
      <c r="H183" s="277"/>
    </row>
    <row r="184" spans="1:8" x14ac:dyDescent="0.2">
      <c r="A184" s="26">
        <v>38</v>
      </c>
      <c r="B184" s="27" t="s">
        <v>38</v>
      </c>
      <c r="C184" s="282">
        <f t="shared" ref="C184:F185" si="110">C185</f>
        <v>0</v>
      </c>
      <c r="D184" s="282">
        <f t="shared" si="110"/>
        <v>0</v>
      </c>
      <c r="E184" s="282">
        <f t="shared" si="110"/>
        <v>0</v>
      </c>
      <c r="F184" s="282">
        <f t="shared" si="110"/>
        <v>0</v>
      </c>
      <c r="G184" s="276">
        <v>2</v>
      </c>
      <c r="H184" s="277"/>
    </row>
    <row r="185" spans="1:8" x14ac:dyDescent="0.2">
      <c r="A185" s="52">
        <v>381</v>
      </c>
      <c r="B185" s="28" t="s">
        <v>39</v>
      </c>
      <c r="C185" s="283">
        <f t="shared" si="110"/>
        <v>0</v>
      </c>
      <c r="D185" s="283">
        <f t="shared" si="110"/>
        <v>0</v>
      </c>
      <c r="E185" s="283">
        <f t="shared" si="110"/>
        <v>0</v>
      </c>
      <c r="F185" s="283">
        <f t="shared" si="110"/>
        <v>0</v>
      </c>
      <c r="G185" s="276">
        <v>3</v>
      </c>
      <c r="H185" s="277"/>
    </row>
    <row r="186" spans="1:8" x14ac:dyDescent="0.2">
      <c r="A186" s="30">
        <v>3811</v>
      </c>
      <c r="B186" s="65" t="s">
        <v>40</v>
      </c>
      <c r="C186" s="223"/>
      <c r="D186" s="223"/>
      <c r="E186" s="172"/>
      <c r="F186" s="223"/>
      <c r="G186" s="276">
        <v>4</v>
      </c>
      <c r="H186" s="277"/>
    </row>
    <row r="187" spans="1:8" ht="42.75" x14ac:dyDescent="0.2">
      <c r="A187" s="26">
        <v>41</v>
      </c>
      <c r="B187" s="27" t="s">
        <v>118</v>
      </c>
      <c r="C187" s="282">
        <f t="shared" ref="C187:F188" si="111">C188</f>
        <v>0</v>
      </c>
      <c r="D187" s="282">
        <f t="shared" si="111"/>
        <v>0</v>
      </c>
      <c r="E187" s="282">
        <f t="shared" si="111"/>
        <v>0</v>
      </c>
      <c r="F187" s="282">
        <f t="shared" si="111"/>
        <v>0</v>
      </c>
      <c r="G187" s="276">
        <v>2</v>
      </c>
      <c r="H187" s="277"/>
    </row>
    <row r="188" spans="1:8" x14ac:dyDescent="0.2">
      <c r="A188" s="52">
        <v>412</v>
      </c>
      <c r="B188" s="28" t="s">
        <v>119</v>
      </c>
      <c r="C188" s="283">
        <f t="shared" si="111"/>
        <v>0</v>
      </c>
      <c r="D188" s="283">
        <f t="shared" si="111"/>
        <v>0</v>
      </c>
      <c r="E188" s="283">
        <f t="shared" si="111"/>
        <v>0</v>
      </c>
      <c r="F188" s="283">
        <f t="shared" si="111"/>
        <v>0</v>
      </c>
      <c r="G188" s="276">
        <v>3</v>
      </c>
      <c r="H188" s="277"/>
    </row>
    <row r="189" spans="1:8" x14ac:dyDescent="0.2">
      <c r="A189" s="30">
        <v>4123</v>
      </c>
      <c r="B189" s="181" t="s">
        <v>120</v>
      </c>
      <c r="C189" s="310"/>
      <c r="D189" s="310"/>
      <c r="E189" s="311"/>
      <c r="F189" s="310"/>
      <c r="G189" s="276">
        <v>4</v>
      </c>
      <c r="H189" s="277"/>
    </row>
    <row r="190" spans="1:8" ht="28.5" x14ac:dyDescent="0.2">
      <c r="A190" s="26">
        <v>42</v>
      </c>
      <c r="B190" s="27" t="s">
        <v>51</v>
      </c>
      <c r="C190" s="282">
        <f t="shared" ref="C190:D190" si="112">C191+C194</f>
        <v>0</v>
      </c>
      <c r="D190" s="282">
        <f t="shared" si="112"/>
        <v>0</v>
      </c>
      <c r="E190" s="282">
        <f t="shared" ref="E190:F190" si="113">E191+E194</f>
        <v>0</v>
      </c>
      <c r="F190" s="282">
        <f t="shared" si="113"/>
        <v>0</v>
      </c>
      <c r="G190" s="276">
        <v>2</v>
      </c>
      <c r="H190" s="277"/>
    </row>
    <row r="191" spans="1:8" x14ac:dyDescent="0.2">
      <c r="A191" s="52">
        <v>422</v>
      </c>
      <c r="B191" s="28" t="s">
        <v>52</v>
      </c>
      <c r="C191" s="283">
        <f t="shared" ref="C191:D191" si="114">SUM(C192:C193)</f>
        <v>0</v>
      </c>
      <c r="D191" s="283">
        <f t="shared" si="114"/>
        <v>0</v>
      </c>
      <c r="E191" s="283">
        <f t="shared" ref="E191" si="115">SUM(E192:E193)</f>
        <v>0</v>
      </c>
      <c r="F191" s="283">
        <f t="shared" ref="F191" si="116">SUM(F192:F193)</f>
        <v>0</v>
      </c>
      <c r="G191" s="276">
        <v>3</v>
      </c>
      <c r="H191" s="277"/>
    </row>
    <row r="192" spans="1:8" x14ac:dyDescent="0.2">
      <c r="A192" s="30">
        <v>4221</v>
      </c>
      <c r="B192" s="65" t="s">
        <v>121</v>
      </c>
      <c r="C192" s="310"/>
      <c r="D192" s="310"/>
      <c r="E192" s="311"/>
      <c r="F192" s="310"/>
      <c r="G192" s="276">
        <v>4</v>
      </c>
      <c r="H192" s="277"/>
    </row>
    <row r="193" spans="1:8" x14ac:dyDescent="0.2">
      <c r="A193" s="30">
        <v>4222</v>
      </c>
      <c r="B193" s="65" t="s">
        <v>122</v>
      </c>
      <c r="C193" s="310"/>
      <c r="D193" s="310"/>
      <c r="E193" s="311"/>
      <c r="F193" s="310"/>
      <c r="G193" s="276">
        <v>4</v>
      </c>
      <c r="H193" s="277"/>
    </row>
    <row r="194" spans="1:8" ht="28.5" x14ac:dyDescent="0.2">
      <c r="A194" s="52">
        <v>426</v>
      </c>
      <c r="B194" s="28" t="s">
        <v>123</v>
      </c>
      <c r="C194" s="283">
        <f t="shared" ref="C194:F194" si="117">C195</f>
        <v>0</v>
      </c>
      <c r="D194" s="283">
        <f t="shared" si="117"/>
        <v>0</v>
      </c>
      <c r="E194" s="283">
        <f t="shared" si="117"/>
        <v>0</v>
      </c>
      <c r="F194" s="283">
        <f t="shared" si="117"/>
        <v>0</v>
      </c>
      <c r="G194" s="276">
        <v>3</v>
      </c>
      <c r="H194" s="277"/>
    </row>
    <row r="195" spans="1:8" x14ac:dyDescent="0.2">
      <c r="A195" s="30">
        <v>4262</v>
      </c>
      <c r="B195" s="65" t="s">
        <v>124</v>
      </c>
      <c r="C195" s="314"/>
      <c r="D195" s="314"/>
      <c r="E195" s="315"/>
      <c r="F195" s="314"/>
      <c r="G195" s="276">
        <v>4</v>
      </c>
      <c r="H195" s="277"/>
    </row>
    <row r="196" spans="1:8" ht="28.5" x14ac:dyDescent="0.2">
      <c r="A196" s="26">
        <v>45</v>
      </c>
      <c r="B196" s="27" t="s">
        <v>125</v>
      </c>
      <c r="C196" s="282">
        <f t="shared" ref="C196:F197" si="118">C197</f>
        <v>0</v>
      </c>
      <c r="D196" s="282">
        <f t="shared" si="118"/>
        <v>0</v>
      </c>
      <c r="E196" s="282">
        <f t="shared" si="118"/>
        <v>0</v>
      </c>
      <c r="F196" s="282">
        <f t="shared" si="118"/>
        <v>0</v>
      </c>
      <c r="G196" s="276">
        <v>2</v>
      </c>
      <c r="H196" s="277"/>
    </row>
    <row r="197" spans="1:8" ht="28.5" x14ac:dyDescent="0.2">
      <c r="A197" s="52">
        <v>451</v>
      </c>
      <c r="B197" s="28" t="s">
        <v>126</v>
      </c>
      <c r="C197" s="283">
        <f t="shared" si="118"/>
        <v>0</v>
      </c>
      <c r="D197" s="283">
        <f t="shared" si="118"/>
        <v>0</v>
      </c>
      <c r="E197" s="283">
        <f t="shared" si="118"/>
        <v>0</v>
      </c>
      <c r="F197" s="283">
        <f t="shared" si="118"/>
        <v>0</v>
      </c>
      <c r="G197" s="276">
        <v>3</v>
      </c>
      <c r="H197" s="277"/>
    </row>
    <row r="198" spans="1:8" ht="28.5" x14ac:dyDescent="0.2">
      <c r="A198" s="30">
        <v>4511</v>
      </c>
      <c r="B198" s="181" t="s">
        <v>126</v>
      </c>
      <c r="C198" s="310"/>
      <c r="D198" s="310"/>
      <c r="E198" s="311"/>
      <c r="F198" s="310"/>
      <c r="G198" s="276">
        <v>4</v>
      </c>
      <c r="H198" s="277"/>
    </row>
    <row r="199" spans="1:8" ht="28.5" x14ac:dyDescent="0.2">
      <c r="A199" s="11" t="s">
        <v>127</v>
      </c>
      <c r="B199" s="12" t="s">
        <v>128</v>
      </c>
      <c r="C199" s="304">
        <f t="shared" ref="C199:D199" si="119">C200+C207</f>
        <v>0</v>
      </c>
      <c r="D199" s="304">
        <f t="shared" si="119"/>
        <v>0</v>
      </c>
      <c r="E199" s="304">
        <f>E200+E207</f>
        <v>0</v>
      </c>
      <c r="F199" s="304">
        <f t="shared" ref="F199" si="120">F200+F207</f>
        <v>0</v>
      </c>
      <c r="G199" s="276" t="s">
        <v>19</v>
      </c>
      <c r="H199" s="301"/>
    </row>
    <row r="200" spans="1:8" x14ac:dyDescent="0.2">
      <c r="A200" s="13">
        <v>11</v>
      </c>
      <c r="B200" s="14" t="s">
        <v>20</v>
      </c>
      <c r="C200" s="281">
        <f t="shared" ref="C200:D200" si="121">C201+C204</f>
        <v>0</v>
      </c>
      <c r="D200" s="281">
        <f t="shared" si="121"/>
        <v>0</v>
      </c>
      <c r="E200" s="281">
        <f t="shared" ref="E200:F200" si="122">E201+E204</f>
        <v>0</v>
      </c>
      <c r="F200" s="281">
        <f t="shared" si="122"/>
        <v>0</v>
      </c>
      <c r="G200" s="276" t="s">
        <v>21</v>
      </c>
      <c r="H200" s="277"/>
    </row>
    <row r="201" spans="1:8" x14ac:dyDescent="0.2">
      <c r="A201" s="15">
        <v>32</v>
      </c>
      <c r="B201" s="16" t="s">
        <v>22</v>
      </c>
      <c r="C201" s="282">
        <f t="shared" ref="C201:F201" si="123">C202</f>
        <v>0</v>
      </c>
      <c r="D201" s="282">
        <f t="shared" si="123"/>
        <v>0</v>
      </c>
      <c r="E201" s="282">
        <f t="shared" si="123"/>
        <v>0</v>
      </c>
      <c r="F201" s="282">
        <f t="shared" si="123"/>
        <v>0</v>
      </c>
      <c r="G201" s="276">
        <v>2</v>
      </c>
      <c r="H201" s="277"/>
    </row>
    <row r="202" spans="1:8" x14ac:dyDescent="0.2">
      <c r="A202" s="17">
        <v>323</v>
      </c>
      <c r="B202" s="18" t="s">
        <v>23</v>
      </c>
      <c r="C202" s="283">
        <f t="shared" ref="C202:F202" si="124">SUM(C203:C203)</f>
        <v>0</v>
      </c>
      <c r="D202" s="283">
        <f t="shared" si="124"/>
        <v>0</v>
      </c>
      <c r="E202" s="283">
        <f t="shared" si="124"/>
        <v>0</v>
      </c>
      <c r="F202" s="283">
        <f t="shared" si="124"/>
        <v>0</v>
      </c>
      <c r="G202" s="276">
        <v>3</v>
      </c>
      <c r="H202" s="277"/>
    </row>
    <row r="203" spans="1:8" x14ac:dyDescent="0.2">
      <c r="A203" s="19">
        <v>3237</v>
      </c>
      <c r="B203" s="20" t="s">
        <v>26</v>
      </c>
      <c r="C203" s="223"/>
      <c r="D203" s="223"/>
      <c r="E203" s="172"/>
      <c r="F203" s="223"/>
      <c r="G203" s="276">
        <v>4</v>
      </c>
      <c r="H203" s="277"/>
    </row>
    <row r="204" spans="1:8" ht="28.5" x14ac:dyDescent="0.2">
      <c r="A204" s="15">
        <v>36</v>
      </c>
      <c r="B204" s="16" t="s">
        <v>43</v>
      </c>
      <c r="C204" s="282">
        <f t="shared" ref="C204:F205" si="125">C205</f>
        <v>0</v>
      </c>
      <c r="D204" s="282">
        <f t="shared" si="125"/>
        <v>0</v>
      </c>
      <c r="E204" s="282">
        <f t="shared" si="125"/>
        <v>0</v>
      </c>
      <c r="F204" s="282">
        <f t="shared" si="125"/>
        <v>0</v>
      </c>
      <c r="G204" s="276">
        <v>2</v>
      </c>
      <c r="H204" s="277"/>
    </row>
    <row r="205" spans="1:8" ht="28.5" x14ac:dyDescent="0.2">
      <c r="A205" s="17">
        <v>366</v>
      </c>
      <c r="B205" s="18" t="s">
        <v>44</v>
      </c>
      <c r="C205" s="283">
        <f t="shared" si="125"/>
        <v>0</v>
      </c>
      <c r="D205" s="283">
        <f t="shared" si="125"/>
        <v>0</v>
      </c>
      <c r="E205" s="283">
        <f t="shared" si="125"/>
        <v>0</v>
      </c>
      <c r="F205" s="283">
        <f t="shared" si="125"/>
        <v>0</v>
      </c>
      <c r="G205" s="276">
        <v>3</v>
      </c>
      <c r="H205" s="277"/>
    </row>
    <row r="206" spans="1:8" x14ac:dyDescent="0.2">
      <c r="A206" s="19">
        <v>3661</v>
      </c>
      <c r="B206" s="20"/>
      <c r="C206" s="223"/>
      <c r="D206" s="223"/>
      <c r="E206" s="172"/>
      <c r="F206" s="223"/>
      <c r="G206" s="276">
        <v>4</v>
      </c>
      <c r="H206" s="277"/>
    </row>
    <row r="207" spans="1:8" x14ac:dyDescent="0.2">
      <c r="A207" s="13">
        <v>12</v>
      </c>
      <c r="B207" s="14" t="s">
        <v>86</v>
      </c>
      <c r="C207" s="281">
        <f t="shared" ref="C207:D207" si="126">C208+C214</f>
        <v>0</v>
      </c>
      <c r="D207" s="281">
        <f t="shared" si="126"/>
        <v>0</v>
      </c>
      <c r="E207" s="281">
        <f t="shared" ref="E207:F207" si="127">E208+E214</f>
        <v>0</v>
      </c>
      <c r="F207" s="281">
        <f t="shared" si="127"/>
        <v>0</v>
      </c>
      <c r="G207" s="276" t="s">
        <v>87</v>
      </c>
      <c r="H207" s="277"/>
    </row>
    <row r="208" spans="1:8" x14ac:dyDescent="0.2">
      <c r="A208" s="15">
        <v>31</v>
      </c>
      <c r="B208" s="16" t="s">
        <v>94</v>
      </c>
      <c r="C208" s="282">
        <f t="shared" ref="C208:D208" si="128">C209+C212</f>
        <v>0</v>
      </c>
      <c r="D208" s="282">
        <f t="shared" si="128"/>
        <v>0</v>
      </c>
      <c r="E208" s="282">
        <f t="shared" ref="E208:F208" si="129">E209+E212</f>
        <v>0</v>
      </c>
      <c r="F208" s="282">
        <f t="shared" si="129"/>
        <v>0</v>
      </c>
      <c r="G208" s="276">
        <v>2</v>
      </c>
      <c r="H208" s="277"/>
    </row>
    <row r="209" spans="1:8" x14ac:dyDescent="0.2">
      <c r="A209" s="17">
        <v>311</v>
      </c>
      <c r="B209" s="18" t="s">
        <v>95</v>
      </c>
      <c r="C209" s="283">
        <f t="shared" ref="C209:D209" si="130">SUM(C210:C211)</f>
        <v>0</v>
      </c>
      <c r="D209" s="283">
        <f t="shared" si="130"/>
        <v>0</v>
      </c>
      <c r="E209" s="283">
        <f t="shared" ref="E209:F209" si="131">SUM(E210:E211)</f>
        <v>0</v>
      </c>
      <c r="F209" s="283">
        <f t="shared" si="131"/>
        <v>0</v>
      </c>
      <c r="G209" s="276">
        <v>3</v>
      </c>
      <c r="H209" s="277"/>
    </row>
    <row r="210" spans="1:8" x14ac:dyDescent="0.2">
      <c r="A210" s="19">
        <v>3111</v>
      </c>
      <c r="B210" s="35" t="s">
        <v>96</v>
      </c>
      <c r="C210" s="284"/>
      <c r="D210" s="284"/>
      <c r="E210" s="285"/>
      <c r="F210" s="284"/>
      <c r="G210" s="276">
        <v>4</v>
      </c>
      <c r="H210" s="277"/>
    </row>
    <row r="211" spans="1:8" x14ac:dyDescent="0.2">
      <c r="A211" s="19">
        <v>3114</v>
      </c>
      <c r="B211" s="35" t="s">
        <v>98</v>
      </c>
      <c r="C211" s="284"/>
      <c r="D211" s="284"/>
      <c r="E211" s="285"/>
      <c r="F211" s="284"/>
      <c r="G211" s="276">
        <v>4</v>
      </c>
      <c r="H211" s="277"/>
    </row>
    <row r="212" spans="1:8" x14ac:dyDescent="0.2">
      <c r="A212" s="17">
        <v>313</v>
      </c>
      <c r="B212" s="18" t="s">
        <v>100</v>
      </c>
      <c r="C212" s="283">
        <f t="shared" ref="C212:F212" si="132">SUM(C213)</f>
        <v>0</v>
      </c>
      <c r="D212" s="283">
        <f t="shared" si="132"/>
        <v>0</v>
      </c>
      <c r="E212" s="283">
        <f t="shared" si="132"/>
        <v>0</v>
      </c>
      <c r="F212" s="283">
        <f t="shared" si="132"/>
        <v>0</v>
      </c>
      <c r="G212" s="276">
        <v>3</v>
      </c>
      <c r="H212" s="277"/>
    </row>
    <row r="213" spans="1:8" ht="28.5" x14ac:dyDescent="0.2">
      <c r="A213" s="19">
        <v>3132</v>
      </c>
      <c r="B213" s="35" t="s">
        <v>101</v>
      </c>
      <c r="C213" s="284"/>
      <c r="D213" s="284"/>
      <c r="E213" s="285"/>
      <c r="F213" s="284"/>
      <c r="G213" s="276">
        <v>4</v>
      </c>
      <c r="H213" s="277"/>
    </row>
    <row r="214" spans="1:8" x14ac:dyDescent="0.2">
      <c r="A214" s="15">
        <v>32</v>
      </c>
      <c r="B214" s="16" t="s">
        <v>22</v>
      </c>
      <c r="C214" s="282">
        <f t="shared" ref="C214:D214" si="133">C215+C218+C221</f>
        <v>0</v>
      </c>
      <c r="D214" s="282">
        <f t="shared" si="133"/>
        <v>0</v>
      </c>
      <c r="E214" s="282">
        <f t="shared" ref="E214:F214" si="134">E215+E218+E221</f>
        <v>0</v>
      </c>
      <c r="F214" s="282">
        <f t="shared" si="134"/>
        <v>0</v>
      </c>
      <c r="G214" s="276">
        <v>2</v>
      </c>
      <c r="H214" s="277"/>
    </row>
    <row r="215" spans="1:8" x14ac:dyDescent="0.2">
      <c r="A215" s="17">
        <v>321</v>
      </c>
      <c r="B215" s="18" t="s">
        <v>102</v>
      </c>
      <c r="C215" s="283">
        <f t="shared" ref="C215:D215" si="135">SUM(C216:C217)</f>
        <v>0</v>
      </c>
      <c r="D215" s="283">
        <f t="shared" si="135"/>
        <v>0</v>
      </c>
      <c r="E215" s="283">
        <f t="shared" ref="E215" si="136">SUM(E216:E217)</f>
        <v>0</v>
      </c>
      <c r="F215" s="283">
        <f t="shared" ref="F215" si="137">SUM(F216:F217)</f>
        <v>0</v>
      </c>
      <c r="G215" s="276">
        <v>3</v>
      </c>
      <c r="H215" s="277"/>
    </row>
    <row r="216" spans="1:8" x14ac:dyDescent="0.2">
      <c r="A216" s="19">
        <v>3211</v>
      </c>
      <c r="B216" s="20" t="s">
        <v>103</v>
      </c>
      <c r="C216" s="284"/>
      <c r="D216" s="284"/>
      <c r="E216" s="285"/>
      <c r="F216" s="284"/>
      <c r="G216" s="276">
        <v>4</v>
      </c>
      <c r="H216" s="277"/>
    </row>
    <row r="217" spans="1:8" ht="28.5" x14ac:dyDescent="0.2">
      <c r="A217" s="19">
        <v>3212</v>
      </c>
      <c r="B217" s="35" t="s">
        <v>104</v>
      </c>
      <c r="C217" s="284"/>
      <c r="D217" s="284"/>
      <c r="E217" s="285"/>
      <c r="F217" s="284"/>
      <c r="G217" s="276">
        <v>4</v>
      </c>
      <c r="H217" s="277"/>
    </row>
    <row r="218" spans="1:8" x14ac:dyDescent="0.2">
      <c r="A218" s="17">
        <v>323</v>
      </c>
      <c r="B218" s="18" t="s">
        <v>23</v>
      </c>
      <c r="C218" s="283">
        <f t="shared" ref="C218:D218" si="138">SUM(C219:C220)</f>
        <v>0</v>
      </c>
      <c r="D218" s="283">
        <f t="shared" si="138"/>
        <v>0</v>
      </c>
      <c r="E218" s="283">
        <f t="shared" ref="E218:F218" si="139">SUM(E219:E220)</f>
        <v>0</v>
      </c>
      <c r="F218" s="283">
        <f t="shared" si="139"/>
        <v>0</v>
      </c>
      <c r="G218" s="276">
        <v>3</v>
      </c>
      <c r="H218" s="277"/>
    </row>
    <row r="219" spans="1:8" x14ac:dyDescent="0.2">
      <c r="A219" s="19">
        <v>3237</v>
      </c>
      <c r="B219" s="20" t="s">
        <v>26</v>
      </c>
      <c r="C219" s="223"/>
      <c r="D219" s="223"/>
      <c r="E219" s="172"/>
      <c r="F219" s="223"/>
      <c r="G219" s="276">
        <v>4</v>
      </c>
      <c r="H219" s="277"/>
    </row>
    <row r="220" spans="1:8" x14ac:dyDescent="0.2">
      <c r="A220" s="19">
        <v>3238</v>
      </c>
      <c r="B220" s="20" t="s">
        <v>69</v>
      </c>
      <c r="C220" s="284"/>
      <c r="D220" s="284"/>
      <c r="E220" s="285"/>
      <c r="F220" s="284"/>
      <c r="G220" s="276">
        <v>4</v>
      </c>
      <c r="H220" s="277"/>
    </row>
    <row r="221" spans="1:8" ht="28.5" x14ac:dyDescent="0.2">
      <c r="A221" s="17">
        <v>324</v>
      </c>
      <c r="B221" s="18" t="s">
        <v>28</v>
      </c>
      <c r="C221" s="283">
        <f t="shared" ref="C221:F221" si="140">C222</f>
        <v>0</v>
      </c>
      <c r="D221" s="283">
        <f t="shared" si="140"/>
        <v>0</v>
      </c>
      <c r="E221" s="283">
        <f t="shared" si="140"/>
        <v>0</v>
      </c>
      <c r="F221" s="283">
        <f t="shared" si="140"/>
        <v>0</v>
      </c>
      <c r="G221" s="276">
        <v>3</v>
      </c>
      <c r="H221" s="277"/>
    </row>
    <row r="222" spans="1:8" ht="28.5" x14ac:dyDescent="0.2">
      <c r="A222" s="19">
        <v>3241</v>
      </c>
      <c r="B222" s="20" t="s">
        <v>28</v>
      </c>
      <c r="C222" s="284"/>
      <c r="D222" s="284"/>
      <c r="E222" s="285"/>
      <c r="F222" s="284"/>
      <c r="G222" s="276">
        <v>4</v>
      </c>
      <c r="H222" s="277"/>
    </row>
    <row r="223" spans="1:8" ht="57" x14ac:dyDescent="0.2">
      <c r="A223" s="182" t="s">
        <v>129</v>
      </c>
      <c r="B223" s="12" t="s">
        <v>130</v>
      </c>
      <c r="C223" s="280">
        <f t="shared" ref="C223:F223" si="141">C224</f>
        <v>0</v>
      </c>
      <c r="D223" s="280">
        <f t="shared" si="141"/>
        <v>0</v>
      </c>
      <c r="E223" s="280">
        <f>E224</f>
        <v>0</v>
      </c>
      <c r="F223" s="280">
        <f t="shared" si="141"/>
        <v>0</v>
      </c>
      <c r="G223" s="276" t="s">
        <v>19</v>
      </c>
      <c r="H223" s="277"/>
    </row>
    <row r="224" spans="1:8" x14ac:dyDescent="0.2">
      <c r="A224" s="13">
        <v>12</v>
      </c>
      <c r="B224" s="14" t="s">
        <v>86</v>
      </c>
      <c r="C224" s="281">
        <f t="shared" ref="C224:F226" si="142">C225</f>
        <v>0</v>
      </c>
      <c r="D224" s="281">
        <f t="shared" si="142"/>
        <v>0</v>
      </c>
      <c r="E224" s="281">
        <f t="shared" si="142"/>
        <v>0</v>
      </c>
      <c r="F224" s="281">
        <f t="shared" si="142"/>
        <v>0</v>
      </c>
      <c r="G224" s="276" t="s">
        <v>87</v>
      </c>
      <c r="H224" s="277"/>
    </row>
    <row r="225" spans="1:8" x14ac:dyDescent="0.2">
      <c r="A225" s="15">
        <v>38</v>
      </c>
      <c r="B225" s="16" t="s">
        <v>38</v>
      </c>
      <c r="C225" s="282">
        <f t="shared" si="142"/>
        <v>0</v>
      </c>
      <c r="D225" s="282">
        <f t="shared" si="142"/>
        <v>0</v>
      </c>
      <c r="E225" s="282">
        <f t="shared" si="142"/>
        <v>0</v>
      </c>
      <c r="F225" s="282">
        <f t="shared" si="142"/>
        <v>0</v>
      </c>
      <c r="G225" s="276">
        <v>2</v>
      </c>
      <c r="H225" s="277"/>
    </row>
    <row r="226" spans="1:8" x14ac:dyDescent="0.2">
      <c r="A226" s="17">
        <v>381</v>
      </c>
      <c r="B226" s="18" t="s">
        <v>39</v>
      </c>
      <c r="C226" s="283">
        <f t="shared" si="142"/>
        <v>0</v>
      </c>
      <c r="D226" s="283">
        <f t="shared" si="142"/>
        <v>0</v>
      </c>
      <c r="E226" s="283">
        <f t="shared" si="142"/>
        <v>0</v>
      </c>
      <c r="F226" s="283">
        <f t="shared" si="142"/>
        <v>0</v>
      </c>
      <c r="G226" s="276">
        <v>3</v>
      </c>
      <c r="H226" s="277"/>
    </row>
    <row r="227" spans="1:8" x14ac:dyDescent="0.2">
      <c r="A227" s="19">
        <v>3811</v>
      </c>
      <c r="B227" s="35" t="s">
        <v>40</v>
      </c>
      <c r="C227" s="223"/>
      <c r="D227" s="223"/>
      <c r="E227" s="172"/>
      <c r="F227" s="223"/>
      <c r="G227" s="276">
        <v>4</v>
      </c>
      <c r="H227" s="277"/>
    </row>
    <row r="228" spans="1:8" ht="28.5" x14ac:dyDescent="0.2">
      <c r="A228" s="9">
        <v>3602</v>
      </c>
      <c r="B228" s="10" t="s">
        <v>131</v>
      </c>
      <c r="C228" s="279">
        <f t="shared" ref="C228:D228" si="143">C229+C248+C259+C289+0+0+C295+0+C318+C323+0+0+C446+C328+C356+C368+0+0+C420+C274+C468+C492</f>
        <v>0</v>
      </c>
      <c r="D228" s="279">
        <f t="shared" si="143"/>
        <v>0</v>
      </c>
      <c r="E228" s="279">
        <f>E229+E248+E259+E289+0+0+E295+0+E318+E323+0+0+E446+E328+E356+E368+0+0+E420+E274+E468+E492</f>
        <v>0</v>
      </c>
      <c r="F228" s="279">
        <f t="shared" ref="F228" si="144">F229+F248+F259+F289+0+0+F295+0+F318+F323+0+0+F446+F328+F356+F368+0+0+F420+F274+F468+F492</f>
        <v>0</v>
      </c>
      <c r="G228" s="276" t="s">
        <v>16</v>
      </c>
      <c r="H228" s="277"/>
    </row>
    <row r="229" spans="1:8" ht="28.5" x14ac:dyDescent="0.2">
      <c r="A229" s="11" t="s">
        <v>132</v>
      </c>
      <c r="B229" s="12" t="s">
        <v>133</v>
      </c>
      <c r="C229" s="280">
        <f t="shared" ref="C229:F229" si="145">C230</f>
        <v>0</v>
      </c>
      <c r="D229" s="280">
        <f t="shared" si="145"/>
        <v>0</v>
      </c>
      <c r="E229" s="280">
        <f>E230</f>
        <v>0</v>
      </c>
      <c r="F229" s="280">
        <f t="shared" si="145"/>
        <v>0</v>
      </c>
      <c r="G229" s="276" t="s">
        <v>19</v>
      </c>
      <c r="H229" s="277"/>
    </row>
    <row r="230" spans="1:8" x14ac:dyDescent="0.2">
      <c r="A230" s="13">
        <v>11</v>
      </c>
      <c r="B230" s="14" t="s">
        <v>20</v>
      </c>
      <c r="C230" s="281">
        <f t="shared" ref="C230:D230" si="146">C231+C238+C243</f>
        <v>0</v>
      </c>
      <c r="D230" s="281">
        <f t="shared" si="146"/>
        <v>0</v>
      </c>
      <c r="E230" s="281">
        <f t="shared" ref="E230:F230" si="147">E231+E238+E243</f>
        <v>0</v>
      </c>
      <c r="F230" s="281">
        <f t="shared" si="147"/>
        <v>0</v>
      </c>
      <c r="G230" s="276" t="s">
        <v>21</v>
      </c>
      <c r="H230" s="277"/>
    </row>
    <row r="231" spans="1:8" x14ac:dyDescent="0.2">
      <c r="A231" s="15">
        <v>32</v>
      </c>
      <c r="B231" s="16" t="s">
        <v>22</v>
      </c>
      <c r="C231" s="282">
        <f t="shared" ref="C231:D231" si="148">C232+C236</f>
        <v>0</v>
      </c>
      <c r="D231" s="282">
        <f t="shared" si="148"/>
        <v>0</v>
      </c>
      <c r="E231" s="282">
        <f t="shared" ref="E231:F231" si="149">E232+E236</f>
        <v>0</v>
      </c>
      <c r="F231" s="282">
        <f t="shared" si="149"/>
        <v>0</v>
      </c>
      <c r="G231" s="276">
        <v>2</v>
      </c>
      <c r="H231" s="277"/>
    </row>
    <row r="232" spans="1:8" x14ac:dyDescent="0.2">
      <c r="A232" s="17">
        <v>323</v>
      </c>
      <c r="B232" s="18" t="s">
        <v>23</v>
      </c>
      <c r="C232" s="283">
        <f t="shared" ref="C232:D232" si="150">SUM(C233:C235)</f>
        <v>0</v>
      </c>
      <c r="D232" s="283">
        <f t="shared" si="150"/>
        <v>0</v>
      </c>
      <c r="E232" s="283">
        <f t="shared" ref="E232" si="151">SUM(E233:E235)</f>
        <v>0</v>
      </c>
      <c r="F232" s="283">
        <f t="shared" ref="F232" si="152">SUM(F233:F235)</f>
        <v>0</v>
      </c>
      <c r="G232" s="276">
        <v>3</v>
      </c>
      <c r="H232" s="277"/>
    </row>
    <row r="233" spans="1:8" x14ac:dyDescent="0.2">
      <c r="A233" s="19">
        <v>3235</v>
      </c>
      <c r="B233" s="20" t="s">
        <v>68</v>
      </c>
      <c r="C233" s="284"/>
      <c r="D233" s="284"/>
      <c r="E233" s="285"/>
      <c r="F233" s="284"/>
      <c r="G233" s="276">
        <v>4</v>
      </c>
      <c r="H233" s="277"/>
    </row>
    <row r="234" spans="1:8" x14ac:dyDescent="0.2">
      <c r="A234" s="19">
        <v>3237</v>
      </c>
      <c r="B234" s="20" t="s">
        <v>26</v>
      </c>
      <c r="C234" s="284"/>
      <c r="D234" s="284"/>
      <c r="E234" s="285"/>
      <c r="F234" s="284"/>
      <c r="G234" s="276">
        <v>4</v>
      </c>
      <c r="H234" s="277"/>
    </row>
    <row r="235" spans="1:8" x14ac:dyDescent="0.2">
      <c r="A235" s="19">
        <v>3238</v>
      </c>
      <c r="B235" s="20" t="s">
        <v>69</v>
      </c>
      <c r="C235" s="223"/>
      <c r="D235" s="223"/>
      <c r="E235" s="172"/>
      <c r="F235" s="223"/>
      <c r="G235" s="276">
        <v>4</v>
      </c>
      <c r="H235" s="277"/>
    </row>
    <row r="236" spans="1:8" ht="28.5" x14ac:dyDescent="0.2">
      <c r="A236" s="17">
        <v>329</v>
      </c>
      <c r="B236" s="18" t="s">
        <v>29</v>
      </c>
      <c r="C236" s="283">
        <f t="shared" ref="C236:D236" si="153">SUM(C237:C242)</f>
        <v>0</v>
      </c>
      <c r="D236" s="283">
        <f t="shared" si="153"/>
        <v>0</v>
      </c>
      <c r="E236" s="283">
        <f t="shared" ref="E236:F236" si="154">SUM(E237:E242)</f>
        <v>0</v>
      </c>
      <c r="F236" s="283">
        <f t="shared" si="154"/>
        <v>0</v>
      </c>
      <c r="G236" s="276">
        <v>3</v>
      </c>
      <c r="H236" s="277"/>
    </row>
    <row r="237" spans="1:8" ht="28.5" x14ac:dyDescent="0.2">
      <c r="A237" s="19">
        <v>3299</v>
      </c>
      <c r="B237" s="20" t="s">
        <v>29</v>
      </c>
      <c r="C237" s="284"/>
      <c r="D237" s="284"/>
      <c r="E237" s="285"/>
      <c r="F237" s="284"/>
      <c r="G237" s="276">
        <v>4</v>
      </c>
      <c r="H237" s="277"/>
    </row>
    <row r="238" spans="1:8" ht="28.5" x14ac:dyDescent="0.2">
      <c r="A238" s="15">
        <v>36</v>
      </c>
      <c r="B238" s="16" t="s">
        <v>43</v>
      </c>
      <c r="C238" s="282">
        <f t="shared" ref="C238:D238" si="155">C239+C241</f>
        <v>0</v>
      </c>
      <c r="D238" s="282">
        <f t="shared" si="155"/>
        <v>0</v>
      </c>
      <c r="E238" s="282">
        <f t="shared" ref="E238:F238" si="156">E239+E241</f>
        <v>0</v>
      </c>
      <c r="F238" s="282">
        <f t="shared" si="156"/>
        <v>0</v>
      </c>
      <c r="G238" s="276">
        <v>2</v>
      </c>
      <c r="H238" s="277"/>
    </row>
    <row r="239" spans="1:8" ht="28.5" x14ac:dyDescent="0.2">
      <c r="A239" s="17">
        <v>366</v>
      </c>
      <c r="B239" s="18" t="s">
        <v>44</v>
      </c>
      <c r="C239" s="283">
        <f t="shared" ref="C239:F241" si="157">C240</f>
        <v>0</v>
      </c>
      <c r="D239" s="283">
        <f t="shared" si="157"/>
        <v>0</v>
      </c>
      <c r="E239" s="283">
        <f t="shared" si="157"/>
        <v>0</v>
      </c>
      <c r="F239" s="283">
        <f t="shared" si="157"/>
        <v>0</v>
      </c>
      <c r="G239" s="276">
        <v>3</v>
      </c>
      <c r="H239" s="277"/>
    </row>
    <row r="240" spans="1:8" ht="28.5" x14ac:dyDescent="0.2">
      <c r="A240" s="19">
        <v>3662</v>
      </c>
      <c r="B240" s="35" t="s">
        <v>71</v>
      </c>
      <c r="C240" s="284"/>
      <c r="D240" s="284"/>
      <c r="E240" s="285"/>
      <c r="F240" s="284"/>
      <c r="G240" s="276">
        <v>4</v>
      </c>
      <c r="H240" s="277"/>
    </row>
    <row r="241" spans="1:8" ht="28.5" x14ac:dyDescent="0.2">
      <c r="A241" s="17">
        <v>369</v>
      </c>
      <c r="B241" s="18" t="s">
        <v>114</v>
      </c>
      <c r="C241" s="283">
        <f t="shared" si="157"/>
        <v>0</v>
      </c>
      <c r="D241" s="283">
        <f t="shared" si="157"/>
        <v>0</v>
      </c>
      <c r="E241" s="283">
        <f t="shared" si="157"/>
        <v>0</v>
      </c>
      <c r="F241" s="283">
        <f t="shared" si="157"/>
        <v>0</v>
      </c>
      <c r="G241" s="276">
        <v>3</v>
      </c>
      <c r="H241" s="277"/>
    </row>
    <row r="242" spans="1:8" ht="42.75" x14ac:dyDescent="0.2">
      <c r="A242" s="19">
        <v>3691</v>
      </c>
      <c r="B242" s="35" t="s">
        <v>115</v>
      </c>
      <c r="C242" s="284"/>
      <c r="D242" s="284"/>
      <c r="E242" s="285"/>
      <c r="F242" s="284"/>
      <c r="G242" s="276">
        <v>4</v>
      </c>
      <c r="H242" s="277"/>
    </row>
    <row r="243" spans="1:8" ht="28.5" x14ac:dyDescent="0.2">
      <c r="A243" s="15">
        <v>42</v>
      </c>
      <c r="B243" s="16" t="s">
        <v>51</v>
      </c>
      <c r="C243" s="282">
        <f t="shared" ref="C243:D243" si="158">C246+C244</f>
        <v>0</v>
      </c>
      <c r="D243" s="282">
        <f t="shared" si="158"/>
        <v>0</v>
      </c>
      <c r="E243" s="282">
        <f t="shared" ref="E243:F243" si="159">E246+E244</f>
        <v>0</v>
      </c>
      <c r="F243" s="282">
        <f t="shared" si="159"/>
        <v>0</v>
      </c>
      <c r="G243" s="276">
        <v>2</v>
      </c>
      <c r="H243" s="277"/>
    </row>
    <row r="244" spans="1:8" x14ac:dyDescent="0.2">
      <c r="A244" s="17">
        <v>422</v>
      </c>
      <c r="B244" s="18" t="s">
        <v>52</v>
      </c>
      <c r="C244" s="283">
        <f t="shared" ref="C244:F244" si="160">C245</f>
        <v>0</v>
      </c>
      <c r="D244" s="283">
        <f t="shared" si="160"/>
        <v>0</v>
      </c>
      <c r="E244" s="283">
        <f t="shared" si="160"/>
        <v>0</v>
      </c>
      <c r="F244" s="283">
        <f t="shared" si="160"/>
        <v>0</v>
      </c>
      <c r="G244" s="276">
        <v>3</v>
      </c>
      <c r="H244" s="277"/>
    </row>
    <row r="245" spans="1:8" x14ac:dyDescent="0.2">
      <c r="A245" s="19">
        <v>4221</v>
      </c>
      <c r="B245" s="78" t="s">
        <v>121</v>
      </c>
      <c r="C245" s="284"/>
      <c r="D245" s="284"/>
      <c r="E245" s="285"/>
      <c r="F245" s="284"/>
      <c r="G245" s="276">
        <v>4</v>
      </c>
      <c r="H245" s="277"/>
    </row>
    <row r="246" spans="1:8" ht="28.5" x14ac:dyDescent="0.2">
      <c r="A246" s="17">
        <v>426</v>
      </c>
      <c r="B246" s="18" t="s">
        <v>123</v>
      </c>
      <c r="C246" s="283">
        <f t="shared" ref="C246:F246" si="161">C247</f>
        <v>0</v>
      </c>
      <c r="D246" s="283">
        <f t="shared" si="161"/>
        <v>0</v>
      </c>
      <c r="E246" s="283">
        <f t="shared" si="161"/>
        <v>0</v>
      </c>
      <c r="F246" s="283">
        <f t="shared" si="161"/>
        <v>0</v>
      </c>
      <c r="G246" s="276">
        <v>3</v>
      </c>
      <c r="H246" s="277"/>
    </row>
    <row r="247" spans="1:8" x14ac:dyDescent="0.2">
      <c r="A247" s="19">
        <v>4262</v>
      </c>
      <c r="B247" s="20" t="s">
        <v>124</v>
      </c>
      <c r="C247" s="223"/>
      <c r="D247" s="223"/>
      <c r="E247" s="172"/>
      <c r="F247" s="223"/>
      <c r="G247" s="276">
        <v>4</v>
      </c>
      <c r="H247" s="277"/>
    </row>
    <row r="248" spans="1:8" ht="42.75" x14ac:dyDescent="0.2">
      <c r="A248" s="11" t="s">
        <v>134</v>
      </c>
      <c r="B248" s="12" t="s">
        <v>135</v>
      </c>
      <c r="C248" s="280">
        <f t="shared" ref="C248:F248" si="162">C249</f>
        <v>0</v>
      </c>
      <c r="D248" s="280">
        <f t="shared" si="162"/>
        <v>0</v>
      </c>
      <c r="E248" s="280">
        <f t="shared" si="162"/>
        <v>0</v>
      </c>
      <c r="F248" s="280">
        <f t="shared" si="162"/>
        <v>0</v>
      </c>
      <c r="G248" s="276" t="s">
        <v>19</v>
      </c>
      <c r="H248" s="277"/>
    </row>
    <row r="249" spans="1:8" x14ac:dyDescent="0.2">
      <c r="A249" s="13">
        <v>11</v>
      </c>
      <c r="B249" s="14" t="s">
        <v>20</v>
      </c>
      <c r="C249" s="281">
        <f t="shared" ref="C249:D249" si="163">C250+C253+C256</f>
        <v>0</v>
      </c>
      <c r="D249" s="281">
        <f t="shared" si="163"/>
        <v>0</v>
      </c>
      <c r="E249" s="281">
        <f t="shared" ref="E249:F249" si="164">E250+E253+E256</f>
        <v>0</v>
      </c>
      <c r="F249" s="281">
        <f t="shared" si="164"/>
        <v>0</v>
      </c>
      <c r="G249" s="276" t="s">
        <v>21</v>
      </c>
      <c r="H249" s="277"/>
    </row>
    <row r="250" spans="1:8" x14ac:dyDescent="0.2">
      <c r="A250" s="15">
        <v>32</v>
      </c>
      <c r="B250" s="16" t="s">
        <v>22</v>
      </c>
      <c r="C250" s="282">
        <f t="shared" ref="C250:F251" si="165">C251</f>
        <v>0</v>
      </c>
      <c r="D250" s="282">
        <f t="shared" si="165"/>
        <v>0</v>
      </c>
      <c r="E250" s="282">
        <f t="shared" si="165"/>
        <v>0</v>
      </c>
      <c r="F250" s="282">
        <f t="shared" si="165"/>
        <v>0</v>
      </c>
      <c r="G250" s="276">
        <v>2</v>
      </c>
      <c r="H250" s="277"/>
    </row>
    <row r="251" spans="1:8" x14ac:dyDescent="0.2">
      <c r="A251" s="17">
        <v>323</v>
      </c>
      <c r="B251" s="18" t="s">
        <v>23</v>
      </c>
      <c r="C251" s="283">
        <f t="shared" si="165"/>
        <v>0</v>
      </c>
      <c r="D251" s="283">
        <f t="shared" si="165"/>
        <v>0</v>
      </c>
      <c r="E251" s="283">
        <f t="shared" si="165"/>
        <v>0</v>
      </c>
      <c r="F251" s="283">
        <f t="shared" si="165"/>
        <v>0</v>
      </c>
      <c r="G251" s="276">
        <v>3</v>
      </c>
      <c r="H251" s="277"/>
    </row>
    <row r="252" spans="1:8" x14ac:dyDescent="0.2">
      <c r="A252" s="19">
        <v>3238</v>
      </c>
      <c r="B252" s="20" t="s">
        <v>69</v>
      </c>
      <c r="C252" s="223"/>
      <c r="D252" s="223"/>
      <c r="E252" s="172"/>
      <c r="F252" s="223"/>
      <c r="G252" s="276">
        <v>4</v>
      </c>
      <c r="H252" s="277"/>
    </row>
    <row r="253" spans="1:8" ht="28.5" x14ac:dyDescent="0.2">
      <c r="A253" s="15">
        <v>36</v>
      </c>
      <c r="B253" s="16" t="s">
        <v>43</v>
      </c>
      <c r="C253" s="282">
        <f t="shared" ref="C253:F254" si="166">C254</f>
        <v>0</v>
      </c>
      <c r="D253" s="282">
        <f t="shared" si="166"/>
        <v>0</v>
      </c>
      <c r="E253" s="282">
        <f t="shared" si="166"/>
        <v>0</v>
      </c>
      <c r="F253" s="282">
        <f t="shared" si="166"/>
        <v>0</v>
      </c>
      <c r="G253" s="276">
        <v>2</v>
      </c>
      <c r="H253" s="277"/>
    </row>
    <row r="254" spans="1:8" ht="28.5" x14ac:dyDescent="0.2">
      <c r="A254" s="17">
        <v>366</v>
      </c>
      <c r="B254" s="18" t="s">
        <v>44</v>
      </c>
      <c r="C254" s="283">
        <f t="shared" si="166"/>
        <v>0</v>
      </c>
      <c r="D254" s="283">
        <f t="shared" si="166"/>
        <v>0</v>
      </c>
      <c r="E254" s="283">
        <f t="shared" si="166"/>
        <v>0</v>
      </c>
      <c r="F254" s="283">
        <f t="shared" si="166"/>
        <v>0</v>
      </c>
      <c r="G254" s="276">
        <v>3</v>
      </c>
      <c r="H254" s="277"/>
    </row>
    <row r="255" spans="1:8" ht="28.5" x14ac:dyDescent="0.2">
      <c r="A255" s="19">
        <v>3662</v>
      </c>
      <c r="B255" s="20" t="s">
        <v>71</v>
      </c>
      <c r="C255" s="284"/>
      <c r="D255" s="284"/>
      <c r="E255" s="285"/>
      <c r="F255" s="284"/>
      <c r="G255" s="276">
        <v>4</v>
      </c>
      <c r="H255" s="277"/>
    </row>
    <row r="256" spans="1:8" ht="28.5" x14ac:dyDescent="0.2">
      <c r="A256" s="15">
        <v>42</v>
      </c>
      <c r="B256" s="16" t="s">
        <v>51</v>
      </c>
      <c r="C256" s="282">
        <f t="shared" ref="C256:F257" si="167">C257</f>
        <v>0</v>
      </c>
      <c r="D256" s="282">
        <f t="shared" si="167"/>
        <v>0</v>
      </c>
      <c r="E256" s="282">
        <f t="shared" si="167"/>
        <v>0</v>
      </c>
      <c r="F256" s="282">
        <f t="shared" si="167"/>
        <v>0</v>
      </c>
      <c r="G256" s="276">
        <v>2</v>
      </c>
      <c r="H256" s="277"/>
    </row>
    <row r="257" spans="1:8" ht="28.5" x14ac:dyDescent="0.2">
      <c r="A257" s="17">
        <v>426</v>
      </c>
      <c r="B257" s="18" t="s">
        <v>123</v>
      </c>
      <c r="C257" s="283">
        <f t="shared" si="167"/>
        <v>0</v>
      </c>
      <c r="D257" s="283">
        <f t="shared" si="167"/>
        <v>0</v>
      </c>
      <c r="E257" s="283">
        <f t="shared" si="167"/>
        <v>0</v>
      </c>
      <c r="F257" s="283">
        <f t="shared" si="167"/>
        <v>0</v>
      </c>
      <c r="G257" s="276">
        <v>3</v>
      </c>
      <c r="H257" s="277"/>
    </row>
    <row r="258" spans="1:8" x14ac:dyDescent="0.2">
      <c r="A258" s="19">
        <v>4262</v>
      </c>
      <c r="B258" s="20" t="s">
        <v>124</v>
      </c>
      <c r="C258" s="223"/>
      <c r="D258" s="223"/>
      <c r="E258" s="172"/>
      <c r="F258" s="223"/>
      <c r="G258" s="276">
        <v>4</v>
      </c>
      <c r="H258" s="277"/>
    </row>
    <row r="259" spans="1:8" ht="42.75" x14ac:dyDescent="0.2">
      <c r="A259" s="11" t="s">
        <v>136</v>
      </c>
      <c r="B259" s="12" t="s">
        <v>137</v>
      </c>
      <c r="C259" s="280">
        <f t="shared" ref="C259:F259" si="168">C260</f>
        <v>0</v>
      </c>
      <c r="D259" s="280">
        <f t="shared" si="168"/>
        <v>0</v>
      </c>
      <c r="E259" s="280">
        <f>E260</f>
        <v>0</v>
      </c>
      <c r="F259" s="280">
        <f t="shared" si="168"/>
        <v>0</v>
      </c>
      <c r="G259" s="276" t="s">
        <v>19</v>
      </c>
      <c r="H259" s="277"/>
    </row>
    <row r="260" spans="1:8" x14ac:dyDescent="0.2">
      <c r="A260" s="13">
        <v>11</v>
      </c>
      <c r="B260" s="14" t="s">
        <v>20</v>
      </c>
      <c r="C260" s="281">
        <f t="shared" ref="C260:E260" si="169">C261+C271+C268</f>
        <v>0</v>
      </c>
      <c r="D260" s="281">
        <f t="shared" si="169"/>
        <v>0</v>
      </c>
      <c r="E260" s="281">
        <f t="shared" si="169"/>
        <v>0</v>
      </c>
      <c r="F260" s="281">
        <f t="shared" ref="F260" si="170">F261+F271+F268</f>
        <v>0</v>
      </c>
      <c r="G260" s="276" t="s">
        <v>21</v>
      </c>
      <c r="H260" s="277"/>
    </row>
    <row r="261" spans="1:8" ht="28.5" x14ac:dyDescent="0.2">
      <c r="A261" s="15">
        <v>36</v>
      </c>
      <c r="B261" s="16" t="s">
        <v>43</v>
      </c>
      <c r="C261" s="282">
        <f t="shared" ref="C261:D261" si="171">C264+C266+C262</f>
        <v>0</v>
      </c>
      <c r="D261" s="282">
        <f t="shared" si="171"/>
        <v>0</v>
      </c>
      <c r="E261" s="282">
        <f t="shared" ref="E261:F261" si="172">E264+E266+E262</f>
        <v>0</v>
      </c>
      <c r="F261" s="282">
        <f t="shared" si="172"/>
        <v>0</v>
      </c>
      <c r="G261" s="276">
        <v>2</v>
      </c>
      <c r="H261" s="277"/>
    </row>
    <row r="262" spans="1:8" x14ac:dyDescent="0.2">
      <c r="A262" s="17">
        <v>363</v>
      </c>
      <c r="B262" s="18" t="s">
        <v>138</v>
      </c>
      <c r="C262" s="316">
        <f t="shared" ref="C262:F262" si="173">C263</f>
        <v>0</v>
      </c>
      <c r="D262" s="316">
        <f t="shared" si="173"/>
        <v>0</v>
      </c>
      <c r="E262" s="316">
        <f t="shared" si="173"/>
        <v>0</v>
      </c>
      <c r="F262" s="316">
        <f t="shared" si="173"/>
        <v>0</v>
      </c>
      <c r="G262" s="276">
        <v>3</v>
      </c>
      <c r="H262" s="277"/>
    </row>
    <row r="263" spans="1:8" ht="28.5" x14ac:dyDescent="0.2">
      <c r="A263" s="19">
        <v>3632</v>
      </c>
      <c r="B263" s="20" t="s">
        <v>139</v>
      </c>
      <c r="C263" s="310"/>
      <c r="D263" s="310"/>
      <c r="E263" s="311"/>
      <c r="F263" s="310"/>
      <c r="G263" s="276">
        <v>4</v>
      </c>
      <c r="H263" s="277"/>
    </row>
    <row r="264" spans="1:8" ht="28.5" x14ac:dyDescent="0.2">
      <c r="A264" s="17">
        <v>366</v>
      </c>
      <c r="B264" s="18" t="s">
        <v>44</v>
      </c>
      <c r="C264" s="283">
        <f t="shared" ref="C264:F264" si="174">C265</f>
        <v>0</v>
      </c>
      <c r="D264" s="283">
        <f t="shared" si="174"/>
        <v>0</v>
      </c>
      <c r="E264" s="283">
        <f t="shared" si="174"/>
        <v>0</v>
      </c>
      <c r="F264" s="283">
        <f t="shared" si="174"/>
        <v>0</v>
      </c>
      <c r="G264" s="276">
        <v>3</v>
      </c>
      <c r="H264" s="277"/>
    </row>
    <row r="265" spans="1:8" ht="28.5" x14ac:dyDescent="0.2">
      <c r="A265" s="19">
        <v>3662</v>
      </c>
      <c r="B265" s="20" t="s">
        <v>71</v>
      </c>
      <c r="C265" s="284"/>
      <c r="D265" s="284"/>
      <c r="E265" s="285"/>
      <c r="F265" s="284"/>
      <c r="G265" s="276">
        <v>4</v>
      </c>
      <c r="H265" s="277"/>
    </row>
    <row r="266" spans="1:8" ht="28.5" x14ac:dyDescent="0.2">
      <c r="A266" s="17">
        <v>369</v>
      </c>
      <c r="B266" s="18" t="s">
        <v>114</v>
      </c>
      <c r="C266" s="283">
        <f t="shared" ref="C266:F266" si="175">C267</f>
        <v>0</v>
      </c>
      <c r="D266" s="283">
        <f t="shared" si="175"/>
        <v>0</v>
      </c>
      <c r="E266" s="283">
        <f t="shared" si="175"/>
        <v>0</v>
      </c>
      <c r="F266" s="283">
        <f t="shared" si="175"/>
        <v>0</v>
      </c>
      <c r="G266" s="276">
        <v>3</v>
      </c>
      <c r="H266" s="277"/>
    </row>
    <row r="267" spans="1:8" ht="42.75" x14ac:dyDescent="0.2">
      <c r="A267" s="19">
        <v>3692</v>
      </c>
      <c r="B267" s="20" t="s">
        <v>140</v>
      </c>
      <c r="C267" s="284"/>
      <c r="D267" s="284"/>
      <c r="E267" s="285"/>
      <c r="F267" s="284"/>
      <c r="G267" s="276">
        <v>4</v>
      </c>
      <c r="H267" s="277"/>
    </row>
    <row r="268" spans="1:8" ht="28.5" x14ac:dyDescent="0.2">
      <c r="A268" s="15">
        <v>42</v>
      </c>
      <c r="B268" s="16" t="s">
        <v>51</v>
      </c>
      <c r="C268" s="282">
        <f t="shared" ref="C268:F268" si="176">C269</f>
        <v>0</v>
      </c>
      <c r="D268" s="282">
        <f t="shared" si="176"/>
        <v>0</v>
      </c>
      <c r="E268" s="282">
        <f t="shared" si="176"/>
        <v>0</v>
      </c>
      <c r="F268" s="282">
        <f t="shared" si="176"/>
        <v>0</v>
      </c>
      <c r="G268" s="276">
        <v>2</v>
      </c>
      <c r="H268" s="277"/>
    </row>
    <row r="269" spans="1:8" x14ac:dyDescent="0.2">
      <c r="A269" s="17">
        <v>422</v>
      </c>
      <c r="B269" s="18" t="s">
        <v>52</v>
      </c>
      <c r="C269" s="283">
        <f t="shared" ref="C269:F269" si="177">C270</f>
        <v>0</v>
      </c>
      <c r="D269" s="283">
        <f t="shared" si="177"/>
        <v>0</v>
      </c>
      <c r="E269" s="283">
        <f t="shared" si="177"/>
        <v>0</v>
      </c>
      <c r="F269" s="283">
        <f t="shared" si="177"/>
        <v>0</v>
      </c>
      <c r="G269" s="276">
        <v>3</v>
      </c>
      <c r="H269" s="277"/>
    </row>
    <row r="270" spans="1:8" ht="28.5" x14ac:dyDescent="0.2">
      <c r="A270" s="19">
        <v>4224</v>
      </c>
      <c r="B270" s="78" t="s">
        <v>53</v>
      </c>
      <c r="C270" s="223"/>
      <c r="D270" s="223"/>
      <c r="E270" s="172"/>
      <c r="F270" s="223"/>
      <c r="G270" s="276">
        <v>4</v>
      </c>
      <c r="H270" s="277"/>
    </row>
    <row r="271" spans="1:8" ht="28.5" x14ac:dyDescent="0.2">
      <c r="A271" s="15">
        <v>45</v>
      </c>
      <c r="B271" s="16" t="s">
        <v>125</v>
      </c>
      <c r="C271" s="282">
        <f t="shared" ref="C271:F272" si="178">C272</f>
        <v>0</v>
      </c>
      <c r="D271" s="282">
        <f t="shared" si="178"/>
        <v>0</v>
      </c>
      <c r="E271" s="282">
        <f t="shared" si="178"/>
        <v>0</v>
      </c>
      <c r="F271" s="282">
        <f t="shared" si="178"/>
        <v>0</v>
      </c>
      <c r="G271" s="276">
        <v>2</v>
      </c>
      <c r="H271" s="277"/>
    </row>
    <row r="272" spans="1:8" ht="28.5" x14ac:dyDescent="0.2">
      <c r="A272" s="17">
        <v>451</v>
      </c>
      <c r="B272" s="18" t="s">
        <v>126</v>
      </c>
      <c r="C272" s="283">
        <f t="shared" si="178"/>
        <v>0</v>
      </c>
      <c r="D272" s="283">
        <f t="shared" si="178"/>
        <v>0</v>
      </c>
      <c r="E272" s="283">
        <f t="shared" si="178"/>
        <v>0</v>
      </c>
      <c r="F272" s="283">
        <f t="shared" si="178"/>
        <v>0</v>
      </c>
      <c r="G272" s="276">
        <v>3</v>
      </c>
      <c r="H272" s="277"/>
    </row>
    <row r="273" spans="1:8" ht="28.5" x14ac:dyDescent="0.2">
      <c r="A273" s="19">
        <v>4511</v>
      </c>
      <c r="B273" s="35" t="s">
        <v>126</v>
      </c>
      <c r="C273" s="223"/>
      <c r="D273" s="223"/>
      <c r="E273" s="172"/>
      <c r="F273" s="223"/>
      <c r="G273" s="287">
        <v>4</v>
      </c>
      <c r="H273" s="292"/>
    </row>
    <row r="274" spans="1:8" ht="28.5" x14ac:dyDescent="0.2">
      <c r="A274" s="11" t="s">
        <v>141</v>
      </c>
      <c r="B274" s="12" t="s">
        <v>142</v>
      </c>
      <c r="C274" s="280">
        <f t="shared" ref="C274:D274" si="179">C275+C282</f>
        <v>0</v>
      </c>
      <c r="D274" s="280">
        <f t="shared" si="179"/>
        <v>0</v>
      </c>
      <c r="E274" s="280">
        <f>E275+E282</f>
        <v>0</v>
      </c>
      <c r="F274" s="280">
        <f t="shared" ref="F274" si="180">F275+F282</f>
        <v>0</v>
      </c>
      <c r="G274" s="276" t="s">
        <v>19</v>
      </c>
      <c r="H274" s="277"/>
    </row>
    <row r="275" spans="1:8" x14ac:dyDescent="0.2">
      <c r="A275" s="13">
        <v>11</v>
      </c>
      <c r="B275" s="14" t="s">
        <v>20</v>
      </c>
      <c r="C275" s="281">
        <f t="shared" ref="C275:D275" si="181">C276+C279</f>
        <v>0</v>
      </c>
      <c r="D275" s="281">
        <f t="shared" si="181"/>
        <v>0</v>
      </c>
      <c r="E275" s="281">
        <f t="shared" ref="E275:F275" si="182">E276+E279</f>
        <v>0</v>
      </c>
      <c r="F275" s="281">
        <f t="shared" si="182"/>
        <v>0</v>
      </c>
      <c r="G275" s="276" t="s">
        <v>21</v>
      </c>
      <c r="H275" s="277"/>
    </row>
    <row r="276" spans="1:8" x14ac:dyDescent="0.2">
      <c r="A276" s="15">
        <v>32</v>
      </c>
      <c r="B276" s="16" t="s">
        <v>22</v>
      </c>
      <c r="C276" s="282">
        <f t="shared" ref="C276:F277" si="183">C277</f>
        <v>0</v>
      </c>
      <c r="D276" s="282">
        <f t="shared" si="183"/>
        <v>0</v>
      </c>
      <c r="E276" s="282">
        <f t="shared" si="183"/>
        <v>0</v>
      </c>
      <c r="F276" s="282">
        <f t="shared" si="183"/>
        <v>0</v>
      </c>
      <c r="G276" s="276">
        <v>2</v>
      </c>
      <c r="H276" s="277"/>
    </row>
    <row r="277" spans="1:8" x14ac:dyDescent="0.2">
      <c r="A277" s="17">
        <v>323</v>
      </c>
      <c r="B277" s="18" t="s">
        <v>106</v>
      </c>
      <c r="C277" s="283">
        <f t="shared" si="183"/>
        <v>0</v>
      </c>
      <c r="D277" s="283">
        <f t="shared" si="183"/>
        <v>0</v>
      </c>
      <c r="E277" s="283">
        <f t="shared" si="183"/>
        <v>0</v>
      </c>
      <c r="F277" s="283">
        <f t="shared" si="183"/>
        <v>0</v>
      </c>
      <c r="G277" s="276">
        <v>3</v>
      </c>
      <c r="H277" s="277"/>
    </row>
    <row r="278" spans="1:8" x14ac:dyDescent="0.2">
      <c r="A278" s="19">
        <v>3237</v>
      </c>
      <c r="B278" s="20" t="s">
        <v>26</v>
      </c>
      <c r="C278" s="284"/>
      <c r="D278" s="284"/>
      <c r="E278" s="285"/>
      <c r="F278" s="284"/>
      <c r="G278" s="276">
        <v>4</v>
      </c>
      <c r="H278" s="277"/>
    </row>
    <row r="279" spans="1:8" ht="28.5" x14ac:dyDescent="0.2">
      <c r="A279" s="15">
        <v>42</v>
      </c>
      <c r="B279" s="16" t="s">
        <v>51</v>
      </c>
      <c r="C279" s="282">
        <f t="shared" ref="C279:F279" si="184">C280</f>
        <v>0</v>
      </c>
      <c r="D279" s="282">
        <f t="shared" si="184"/>
        <v>0</v>
      </c>
      <c r="E279" s="282">
        <f t="shared" si="184"/>
        <v>0</v>
      </c>
      <c r="F279" s="282">
        <f t="shared" si="184"/>
        <v>0</v>
      </c>
      <c r="G279" s="276">
        <v>2</v>
      </c>
      <c r="H279" s="277"/>
    </row>
    <row r="280" spans="1:8" x14ac:dyDescent="0.2">
      <c r="A280" s="17">
        <v>421</v>
      </c>
      <c r="B280" s="18" t="s">
        <v>143</v>
      </c>
      <c r="C280" s="283">
        <f t="shared" ref="C280:F280" si="185">C281</f>
        <v>0</v>
      </c>
      <c r="D280" s="283">
        <f t="shared" si="185"/>
        <v>0</v>
      </c>
      <c r="E280" s="283">
        <f t="shared" si="185"/>
        <v>0</v>
      </c>
      <c r="F280" s="283">
        <f t="shared" si="185"/>
        <v>0</v>
      </c>
      <c r="G280" s="276">
        <v>3</v>
      </c>
      <c r="H280" s="277"/>
    </row>
    <row r="281" spans="1:8" x14ac:dyDescent="0.2">
      <c r="A281" s="19">
        <v>4212</v>
      </c>
      <c r="B281" s="109" t="s">
        <v>144</v>
      </c>
      <c r="C281" s="284"/>
      <c r="D281" s="284"/>
      <c r="E281" s="285"/>
      <c r="F281" s="284"/>
      <c r="G281" s="276">
        <v>4</v>
      </c>
      <c r="H281" s="277"/>
    </row>
    <row r="282" spans="1:8" x14ac:dyDescent="0.2">
      <c r="A282" s="190" t="s">
        <v>85</v>
      </c>
      <c r="B282" s="177" t="s">
        <v>86</v>
      </c>
      <c r="C282" s="125">
        <f t="shared" ref="C282:E282" si="186">C283+C286</f>
        <v>0</v>
      </c>
      <c r="D282" s="125">
        <f t="shared" si="186"/>
        <v>0</v>
      </c>
      <c r="E282" s="125">
        <f t="shared" si="186"/>
        <v>0</v>
      </c>
      <c r="F282" s="125">
        <f t="shared" ref="F282" si="187">F283+F286</f>
        <v>0</v>
      </c>
      <c r="G282" s="276" t="s">
        <v>87</v>
      </c>
      <c r="H282" s="277"/>
    </row>
    <row r="283" spans="1:8" x14ac:dyDescent="0.2">
      <c r="A283" s="191" t="s">
        <v>145</v>
      </c>
      <c r="B283" s="123" t="s">
        <v>22</v>
      </c>
      <c r="C283" s="123">
        <f t="shared" ref="C283:F284" si="188">C284</f>
        <v>0</v>
      </c>
      <c r="D283" s="123">
        <f t="shared" si="188"/>
        <v>0</v>
      </c>
      <c r="E283" s="123">
        <f t="shared" si="188"/>
        <v>0</v>
      </c>
      <c r="F283" s="123">
        <f t="shared" si="188"/>
        <v>0</v>
      </c>
      <c r="G283" s="276">
        <v>2</v>
      </c>
      <c r="H283" s="277"/>
    </row>
    <row r="284" spans="1:8" x14ac:dyDescent="0.2">
      <c r="A284" s="17" t="s">
        <v>146</v>
      </c>
      <c r="B284" s="173" t="s">
        <v>23</v>
      </c>
      <c r="C284" s="121">
        <f t="shared" si="188"/>
        <v>0</v>
      </c>
      <c r="D284" s="121">
        <f t="shared" si="188"/>
        <v>0</v>
      </c>
      <c r="E284" s="121">
        <f t="shared" si="188"/>
        <v>0</v>
      </c>
      <c r="F284" s="121">
        <f t="shared" si="188"/>
        <v>0</v>
      </c>
      <c r="G284" s="276">
        <v>3</v>
      </c>
      <c r="H284" s="277"/>
    </row>
    <row r="285" spans="1:8" x14ac:dyDescent="0.2">
      <c r="A285" s="19">
        <v>3237</v>
      </c>
      <c r="B285" s="178" t="s">
        <v>68</v>
      </c>
      <c r="C285" s="223"/>
      <c r="D285" s="223"/>
      <c r="E285" s="172"/>
      <c r="F285" s="223"/>
      <c r="G285" s="276">
        <v>4</v>
      </c>
      <c r="H285" s="277"/>
    </row>
    <row r="286" spans="1:8" ht="28.5" x14ac:dyDescent="0.2">
      <c r="A286" s="15">
        <v>42</v>
      </c>
      <c r="B286" s="16" t="s">
        <v>51</v>
      </c>
      <c r="C286" s="282">
        <f t="shared" ref="C286:F287" si="189">C287</f>
        <v>0</v>
      </c>
      <c r="D286" s="282">
        <f t="shared" si="189"/>
        <v>0</v>
      </c>
      <c r="E286" s="282">
        <f t="shared" si="189"/>
        <v>0</v>
      </c>
      <c r="F286" s="282">
        <f t="shared" si="189"/>
        <v>0</v>
      </c>
      <c r="G286" s="276">
        <v>2</v>
      </c>
      <c r="H286" s="277"/>
    </row>
    <row r="287" spans="1:8" x14ac:dyDescent="0.2">
      <c r="A287" s="17">
        <v>421</v>
      </c>
      <c r="B287" s="18" t="s">
        <v>143</v>
      </c>
      <c r="C287" s="283">
        <f t="shared" si="189"/>
        <v>0</v>
      </c>
      <c r="D287" s="283">
        <f t="shared" si="189"/>
        <v>0</v>
      </c>
      <c r="E287" s="283">
        <f t="shared" si="189"/>
        <v>0</v>
      </c>
      <c r="F287" s="283">
        <f t="shared" si="189"/>
        <v>0</v>
      </c>
      <c r="G287" s="276">
        <v>3</v>
      </c>
      <c r="H287" s="277"/>
    </row>
    <row r="288" spans="1:8" x14ac:dyDescent="0.2">
      <c r="A288" s="19">
        <v>4212</v>
      </c>
      <c r="B288" s="78" t="s">
        <v>144</v>
      </c>
      <c r="C288" s="223"/>
      <c r="D288" s="223"/>
      <c r="E288" s="172"/>
      <c r="F288" s="223"/>
      <c r="G288" s="276">
        <v>4</v>
      </c>
      <c r="H288" s="277"/>
    </row>
    <row r="289" spans="1:11" x14ac:dyDescent="0.2">
      <c r="A289" s="11" t="s">
        <v>147</v>
      </c>
      <c r="B289" s="12" t="s">
        <v>148</v>
      </c>
      <c r="C289" s="280">
        <f t="shared" ref="C289:F291" si="190">C290</f>
        <v>0</v>
      </c>
      <c r="D289" s="280">
        <f t="shared" si="190"/>
        <v>0</v>
      </c>
      <c r="E289" s="280">
        <f t="shared" si="190"/>
        <v>0</v>
      </c>
      <c r="F289" s="280">
        <f t="shared" si="190"/>
        <v>0</v>
      </c>
      <c r="G289" s="276" t="s">
        <v>19</v>
      </c>
      <c r="H289" s="277"/>
    </row>
    <row r="290" spans="1:11" x14ac:dyDescent="0.2">
      <c r="A290" s="13">
        <v>11</v>
      </c>
      <c r="B290" s="14" t="s">
        <v>20</v>
      </c>
      <c r="C290" s="281">
        <f t="shared" si="190"/>
        <v>0</v>
      </c>
      <c r="D290" s="281">
        <f t="shared" si="190"/>
        <v>0</v>
      </c>
      <c r="E290" s="281">
        <f t="shared" si="190"/>
        <v>0</v>
      </c>
      <c r="F290" s="281">
        <f t="shared" si="190"/>
        <v>0</v>
      </c>
      <c r="G290" s="276" t="s">
        <v>21</v>
      </c>
      <c r="H290" s="277"/>
    </row>
    <row r="291" spans="1:11" ht="28.5" x14ac:dyDescent="0.2">
      <c r="A291" s="15">
        <v>36</v>
      </c>
      <c r="B291" s="16" t="s">
        <v>43</v>
      </c>
      <c r="C291" s="282">
        <f t="shared" si="190"/>
        <v>0</v>
      </c>
      <c r="D291" s="282">
        <f t="shared" si="190"/>
        <v>0</v>
      </c>
      <c r="E291" s="282">
        <f t="shared" si="190"/>
        <v>0</v>
      </c>
      <c r="F291" s="282">
        <f t="shared" si="190"/>
        <v>0</v>
      </c>
      <c r="G291" s="276">
        <v>2</v>
      </c>
      <c r="H291" s="277"/>
    </row>
    <row r="292" spans="1:11" x14ac:dyDescent="0.2">
      <c r="A292" s="17">
        <v>361</v>
      </c>
      <c r="B292" s="18" t="s">
        <v>149</v>
      </c>
      <c r="C292" s="283">
        <f t="shared" ref="C292:D292" si="191">SUM(C293:C294)</f>
        <v>0</v>
      </c>
      <c r="D292" s="283">
        <f t="shared" si="191"/>
        <v>0</v>
      </c>
      <c r="E292" s="283">
        <f t="shared" ref="E292:F292" si="192">SUM(E293:E294)</f>
        <v>0</v>
      </c>
      <c r="F292" s="283">
        <f t="shared" si="192"/>
        <v>0</v>
      </c>
      <c r="G292" s="276">
        <v>3</v>
      </c>
      <c r="H292" s="277"/>
    </row>
    <row r="293" spans="1:11" ht="28.5" x14ac:dyDescent="0.2">
      <c r="A293" s="19">
        <v>3611</v>
      </c>
      <c r="B293" s="20" t="s">
        <v>150</v>
      </c>
      <c r="C293" s="223"/>
      <c r="D293" s="223"/>
      <c r="E293" s="172"/>
      <c r="F293" s="223"/>
      <c r="G293" s="276">
        <v>4</v>
      </c>
      <c r="H293" s="277"/>
    </row>
    <row r="294" spans="1:11" ht="28.5" x14ac:dyDescent="0.2">
      <c r="A294" s="19">
        <v>3612</v>
      </c>
      <c r="B294" s="20" t="s">
        <v>151</v>
      </c>
      <c r="C294" s="223"/>
      <c r="D294" s="223"/>
      <c r="E294" s="172"/>
      <c r="F294" s="223"/>
      <c r="G294" s="276">
        <v>4</v>
      </c>
      <c r="H294" s="317"/>
    </row>
    <row r="295" spans="1:11" ht="28.5" x14ac:dyDescent="0.2">
      <c r="A295" s="11" t="s">
        <v>152</v>
      </c>
      <c r="B295" s="12" t="s">
        <v>153</v>
      </c>
      <c r="C295" s="280">
        <f t="shared" ref="C295:F295" si="193">C296</f>
        <v>0</v>
      </c>
      <c r="D295" s="280">
        <f t="shared" si="193"/>
        <v>0</v>
      </c>
      <c r="E295" s="280">
        <f t="shared" si="193"/>
        <v>0</v>
      </c>
      <c r="F295" s="280">
        <f t="shared" si="193"/>
        <v>0</v>
      </c>
      <c r="G295" s="276" t="s">
        <v>19</v>
      </c>
      <c r="H295" s="277"/>
    </row>
    <row r="296" spans="1:11" x14ac:dyDescent="0.2">
      <c r="A296" s="13">
        <v>11</v>
      </c>
      <c r="B296" s="14" t="s">
        <v>20</v>
      </c>
      <c r="C296" s="281">
        <f t="shared" ref="C296:D296" si="194">C297+C308+C313</f>
        <v>0</v>
      </c>
      <c r="D296" s="281">
        <f t="shared" si="194"/>
        <v>0</v>
      </c>
      <c r="E296" s="281">
        <f t="shared" ref="E296:F296" si="195">E297+E308+E313</f>
        <v>0</v>
      </c>
      <c r="F296" s="281">
        <f t="shared" si="195"/>
        <v>0</v>
      </c>
      <c r="G296" s="276" t="s">
        <v>21</v>
      </c>
      <c r="H296" s="277"/>
    </row>
    <row r="297" spans="1:11" x14ac:dyDescent="0.2">
      <c r="A297" s="15">
        <v>32</v>
      </c>
      <c r="B297" s="16" t="s">
        <v>22</v>
      </c>
      <c r="C297" s="282">
        <f t="shared" ref="C297:D297" si="196">C298+C302</f>
        <v>0</v>
      </c>
      <c r="D297" s="282">
        <f t="shared" si="196"/>
        <v>0</v>
      </c>
      <c r="E297" s="282">
        <f t="shared" ref="E297:F297" si="197">E298+E302</f>
        <v>0</v>
      </c>
      <c r="F297" s="282">
        <f t="shared" si="197"/>
        <v>0</v>
      </c>
      <c r="G297" s="276">
        <v>2</v>
      </c>
      <c r="H297" s="277"/>
    </row>
    <row r="298" spans="1:11" x14ac:dyDescent="0.2">
      <c r="A298" s="17">
        <v>322</v>
      </c>
      <c r="B298" s="18" t="s">
        <v>106</v>
      </c>
      <c r="C298" s="283">
        <f t="shared" ref="C298:D298" si="198">SUM(C299:C301)</f>
        <v>0</v>
      </c>
      <c r="D298" s="283">
        <f t="shared" si="198"/>
        <v>0</v>
      </c>
      <c r="E298" s="283">
        <f t="shared" ref="E298" si="199">SUM(E299:E301)</f>
        <v>0</v>
      </c>
      <c r="F298" s="283">
        <f t="shared" ref="F298" si="200">SUM(F299:F301)</f>
        <v>0</v>
      </c>
      <c r="G298" s="276">
        <v>3</v>
      </c>
      <c r="H298" s="277"/>
    </row>
    <row r="299" spans="1:11" x14ac:dyDescent="0.2">
      <c r="A299" s="19">
        <v>3222</v>
      </c>
      <c r="B299" s="35" t="s">
        <v>154</v>
      </c>
      <c r="C299" s="223"/>
      <c r="D299" s="223"/>
      <c r="E299" s="172"/>
      <c r="F299" s="223"/>
      <c r="G299" s="276">
        <v>4</v>
      </c>
      <c r="H299" s="277"/>
    </row>
    <row r="300" spans="1:11" x14ac:dyDescent="0.2">
      <c r="A300" s="19">
        <v>3225</v>
      </c>
      <c r="B300" s="35" t="s">
        <v>155</v>
      </c>
      <c r="C300" s="284"/>
      <c r="D300" s="284"/>
      <c r="E300" s="285"/>
      <c r="F300" s="284"/>
      <c r="G300" s="276">
        <v>4</v>
      </c>
      <c r="H300" s="277"/>
    </row>
    <row r="301" spans="1:11" ht="28.5" x14ac:dyDescent="0.2">
      <c r="A301" s="19">
        <v>3227</v>
      </c>
      <c r="B301" s="20" t="s">
        <v>156</v>
      </c>
      <c r="C301" s="284"/>
      <c r="D301" s="284"/>
      <c r="E301" s="285"/>
      <c r="F301" s="284"/>
      <c r="G301" s="276">
        <v>4</v>
      </c>
      <c r="H301" s="277"/>
    </row>
    <row r="302" spans="1:11" x14ac:dyDescent="0.2">
      <c r="A302" s="17">
        <v>323</v>
      </c>
      <c r="B302" s="18" t="s">
        <v>23</v>
      </c>
      <c r="C302" s="283">
        <f t="shared" ref="C302" si="201">SUM(C304:C307)</f>
        <v>0</v>
      </c>
      <c r="D302" s="283">
        <f>SUM(D303:D307)</f>
        <v>0</v>
      </c>
      <c r="E302" s="283">
        <f t="shared" ref="E302" si="202">SUM(E304:E307)</f>
        <v>0</v>
      </c>
      <c r="F302" s="283">
        <f>SUM(F303:F307)</f>
        <v>0</v>
      </c>
      <c r="G302" s="276">
        <v>3</v>
      </c>
      <c r="H302" s="277"/>
      <c r="K302" s="5"/>
    </row>
    <row r="303" spans="1:11" x14ac:dyDescent="0.2">
      <c r="A303" s="19">
        <v>3231</v>
      </c>
      <c r="B303" s="35" t="s">
        <v>24</v>
      </c>
      <c r="C303" s="284"/>
      <c r="D303" s="284"/>
      <c r="E303" s="285"/>
      <c r="F303" s="284"/>
      <c r="G303" s="276">
        <v>4</v>
      </c>
      <c r="H303" s="277"/>
    </row>
    <row r="304" spans="1:11" x14ac:dyDescent="0.2">
      <c r="A304" s="19">
        <v>3235</v>
      </c>
      <c r="B304" s="35" t="s">
        <v>68</v>
      </c>
      <c r="C304" s="284"/>
      <c r="D304" s="284"/>
      <c r="E304" s="285"/>
      <c r="F304" s="284"/>
      <c r="G304" s="276">
        <v>4</v>
      </c>
      <c r="H304" s="277"/>
    </row>
    <row r="305" spans="1:8" x14ac:dyDescent="0.2">
      <c r="A305" s="19">
        <v>3237</v>
      </c>
      <c r="B305" s="20" t="s">
        <v>26</v>
      </c>
      <c r="C305" s="284"/>
      <c r="D305" s="284"/>
      <c r="E305" s="285"/>
      <c r="F305" s="284"/>
      <c r="G305" s="276">
        <v>4</v>
      </c>
      <c r="H305" s="277"/>
    </row>
    <row r="306" spans="1:8" x14ac:dyDescent="0.2">
      <c r="A306" s="19">
        <v>3238</v>
      </c>
      <c r="B306" s="20" t="s">
        <v>69</v>
      </c>
      <c r="C306" s="284"/>
      <c r="D306" s="284"/>
      <c r="E306" s="285"/>
      <c r="F306" s="284"/>
      <c r="G306" s="276">
        <v>4</v>
      </c>
      <c r="H306" s="277"/>
    </row>
    <row r="307" spans="1:8" x14ac:dyDescent="0.2">
      <c r="A307" s="19">
        <v>3239</v>
      </c>
      <c r="B307" s="20" t="s">
        <v>27</v>
      </c>
      <c r="C307" s="284"/>
      <c r="D307" s="284"/>
      <c r="E307" s="285"/>
      <c r="F307" s="284"/>
      <c r="G307" s="276">
        <v>4</v>
      </c>
      <c r="H307" s="277"/>
    </row>
    <row r="308" spans="1:8" ht="28.5" x14ac:dyDescent="0.2">
      <c r="A308" s="15">
        <v>36</v>
      </c>
      <c r="B308" s="16" t="s">
        <v>43</v>
      </c>
      <c r="C308" s="282">
        <f t="shared" ref="C308:D308" si="203">C309+C311</f>
        <v>0</v>
      </c>
      <c r="D308" s="282">
        <f t="shared" si="203"/>
        <v>0</v>
      </c>
      <c r="E308" s="282">
        <f t="shared" ref="E308:F308" si="204">E309+E311</f>
        <v>0</v>
      </c>
      <c r="F308" s="282">
        <f t="shared" si="204"/>
        <v>0</v>
      </c>
      <c r="G308" s="276">
        <v>2</v>
      </c>
      <c r="H308" s="277"/>
    </row>
    <row r="309" spans="1:8" ht="28.5" x14ac:dyDescent="0.2">
      <c r="A309" s="17">
        <v>366</v>
      </c>
      <c r="B309" s="18" t="s">
        <v>44</v>
      </c>
      <c r="C309" s="283">
        <f t="shared" ref="C309:F309" si="205">C310</f>
        <v>0</v>
      </c>
      <c r="D309" s="283">
        <f t="shared" si="205"/>
        <v>0</v>
      </c>
      <c r="E309" s="283">
        <f t="shared" si="205"/>
        <v>0</v>
      </c>
      <c r="F309" s="283">
        <f t="shared" si="205"/>
        <v>0</v>
      </c>
      <c r="G309" s="276">
        <v>3</v>
      </c>
      <c r="H309" s="277"/>
    </row>
    <row r="310" spans="1:8" ht="28.5" x14ac:dyDescent="0.2">
      <c r="A310" s="19">
        <v>3661</v>
      </c>
      <c r="B310" s="20" t="s">
        <v>45</v>
      </c>
      <c r="C310" s="223"/>
      <c r="D310" s="223"/>
      <c r="E310" s="172"/>
      <c r="F310" s="223"/>
      <c r="G310" s="276">
        <v>4</v>
      </c>
      <c r="H310" s="277"/>
    </row>
    <row r="311" spans="1:8" ht="28.5" x14ac:dyDescent="0.2">
      <c r="A311" s="17">
        <v>369</v>
      </c>
      <c r="B311" s="18" t="s">
        <v>114</v>
      </c>
      <c r="C311" s="283">
        <f t="shared" ref="C311:F311" si="206">C312</f>
        <v>0</v>
      </c>
      <c r="D311" s="283">
        <f t="shared" si="206"/>
        <v>0</v>
      </c>
      <c r="E311" s="283">
        <f t="shared" si="206"/>
        <v>0</v>
      </c>
      <c r="F311" s="283">
        <f t="shared" si="206"/>
        <v>0</v>
      </c>
      <c r="G311" s="276">
        <v>3</v>
      </c>
      <c r="H311" s="277"/>
    </row>
    <row r="312" spans="1:8" ht="42.75" x14ac:dyDescent="0.2">
      <c r="A312" s="19">
        <v>3691</v>
      </c>
      <c r="B312" s="20" t="s">
        <v>115</v>
      </c>
      <c r="C312" s="284"/>
      <c r="D312" s="284"/>
      <c r="E312" s="285"/>
      <c r="F312" s="284"/>
      <c r="G312" s="276">
        <v>4</v>
      </c>
      <c r="H312" s="277"/>
    </row>
    <row r="313" spans="1:8" ht="28.5" x14ac:dyDescent="0.2">
      <c r="A313" s="15">
        <v>42</v>
      </c>
      <c r="B313" s="16" t="s">
        <v>51</v>
      </c>
      <c r="C313" s="282">
        <f t="shared" ref="C313:F313" si="207">C314</f>
        <v>0</v>
      </c>
      <c r="D313" s="282">
        <f t="shared" si="207"/>
        <v>0</v>
      </c>
      <c r="E313" s="282">
        <f t="shared" si="207"/>
        <v>0</v>
      </c>
      <c r="F313" s="282">
        <f t="shared" si="207"/>
        <v>0</v>
      </c>
      <c r="G313" s="276">
        <v>2</v>
      </c>
      <c r="H313" s="277"/>
    </row>
    <row r="314" spans="1:8" x14ac:dyDescent="0.2">
      <c r="A314" s="17">
        <v>422</v>
      </c>
      <c r="B314" s="18" t="s">
        <v>52</v>
      </c>
      <c r="C314" s="283">
        <f t="shared" ref="C314:D314" si="208">SUM(C315:C317)</f>
        <v>0</v>
      </c>
      <c r="D314" s="283">
        <f t="shared" si="208"/>
        <v>0</v>
      </c>
      <c r="E314" s="283">
        <f t="shared" ref="E314:F314" si="209">SUM(E315:E317)</f>
        <v>0</v>
      </c>
      <c r="F314" s="283">
        <f t="shared" si="209"/>
        <v>0</v>
      </c>
      <c r="G314" s="276">
        <v>3</v>
      </c>
      <c r="H314" s="277"/>
    </row>
    <row r="315" spans="1:8" x14ac:dyDescent="0.2">
      <c r="A315" s="19">
        <v>4222</v>
      </c>
      <c r="B315" s="35" t="s">
        <v>122</v>
      </c>
      <c r="C315" s="284"/>
      <c r="D315" s="284"/>
      <c r="E315" s="285"/>
      <c r="F315" s="284"/>
      <c r="G315" s="276">
        <v>4</v>
      </c>
      <c r="H315" s="277"/>
    </row>
    <row r="316" spans="1:8" x14ac:dyDescent="0.2">
      <c r="A316" s="19">
        <v>4223</v>
      </c>
      <c r="B316" s="35" t="s">
        <v>157</v>
      </c>
      <c r="C316" s="284"/>
      <c r="D316" s="284"/>
      <c r="E316" s="285"/>
      <c r="F316" s="284"/>
      <c r="G316" s="276">
        <v>4</v>
      </c>
      <c r="H316" s="277"/>
    </row>
    <row r="317" spans="1:8" ht="28.5" x14ac:dyDescent="0.2">
      <c r="A317" s="19">
        <v>4224</v>
      </c>
      <c r="B317" s="20" t="s">
        <v>53</v>
      </c>
      <c r="C317" s="223"/>
      <c r="D317" s="223"/>
      <c r="E317" s="172"/>
      <c r="F317" s="223"/>
      <c r="G317" s="276">
        <v>4</v>
      </c>
      <c r="H317" s="277"/>
    </row>
    <row r="318" spans="1:8" ht="28.5" x14ac:dyDescent="0.2">
      <c r="A318" s="11" t="s">
        <v>158</v>
      </c>
      <c r="B318" s="12" t="s">
        <v>159</v>
      </c>
      <c r="C318" s="280">
        <f t="shared" ref="C318:F326" si="210">C319</f>
        <v>0</v>
      </c>
      <c r="D318" s="280">
        <f t="shared" si="210"/>
        <v>0</v>
      </c>
      <c r="E318" s="280">
        <f t="shared" si="210"/>
        <v>0</v>
      </c>
      <c r="F318" s="280">
        <f t="shared" si="210"/>
        <v>0</v>
      </c>
      <c r="G318" s="276" t="s">
        <v>19</v>
      </c>
      <c r="H318" s="277"/>
    </row>
    <row r="319" spans="1:8" x14ac:dyDescent="0.2">
      <c r="A319" s="13">
        <v>11</v>
      </c>
      <c r="B319" s="14" t="s">
        <v>20</v>
      </c>
      <c r="C319" s="281">
        <f t="shared" si="210"/>
        <v>0</v>
      </c>
      <c r="D319" s="281">
        <f t="shared" si="210"/>
        <v>0</v>
      </c>
      <c r="E319" s="281">
        <f t="shared" si="210"/>
        <v>0</v>
      </c>
      <c r="F319" s="281">
        <f t="shared" si="210"/>
        <v>0</v>
      </c>
      <c r="G319" s="276" t="s">
        <v>21</v>
      </c>
      <c r="H319" s="277"/>
    </row>
    <row r="320" spans="1:8" ht="28.5" x14ac:dyDescent="0.2">
      <c r="A320" s="15">
        <v>36</v>
      </c>
      <c r="B320" s="16" t="s">
        <v>43</v>
      </c>
      <c r="C320" s="282">
        <f t="shared" si="210"/>
        <v>0</v>
      </c>
      <c r="D320" s="282">
        <f t="shared" si="210"/>
        <v>0</v>
      </c>
      <c r="E320" s="282">
        <f t="shared" si="210"/>
        <v>0</v>
      </c>
      <c r="F320" s="282">
        <f t="shared" si="210"/>
        <v>0</v>
      </c>
      <c r="G320" s="276">
        <v>2</v>
      </c>
      <c r="H320" s="277"/>
    </row>
    <row r="321" spans="1:8" ht="28.5" x14ac:dyDescent="0.2">
      <c r="A321" s="17">
        <v>366</v>
      </c>
      <c r="B321" s="18" t="s">
        <v>44</v>
      </c>
      <c r="C321" s="283">
        <f t="shared" si="210"/>
        <v>0</v>
      </c>
      <c r="D321" s="283">
        <f t="shared" si="210"/>
        <v>0</v>
      </c>
      <c r="E321" s="283">
        <f t="shared" si="210"/>
        <v>0</v>
      </c>
      <c r="F321" s="283">
        <f t="shared" si="210"/>
        <v>0</v>
      </c>
      <c r="G321" s="276">
        <v>3</v>
      </c>
      <c r="H321" s="277"/>
    </row>
    <row r="322" spans="1:8" ht="28.5" x14ac:dyDescent="0.2">
      <c r="A322" s="19">
        <v>3662</v>
      </c>
      <c r="B322" s="20" t="s">
        <v>71</v>
      </c>
      <c r="C322" s="223"/>
      <c r="D322" s="223"/>
      <c r="E322" s="172"/>
      <c r="F322" s="223"/>
      <c r="G322" s="276">
        <v>4</v>
      </c>
      <c r="H322" s="301"/>
    </row>
    <row r="323" spans="1:8" ht="28.5" x14ac:dyDescent="0.2">
      <c r="A323" s="11" t="s">
        <v>160</v>
      </c>
      <c r="B323" s="12" t="s">
        <v>161</v>
      </c>
      <c r="C323" s="280">
        <f t="shared" si="210"/>
        <v>0</v>
      </c>
      <c r="D323" s="280">
        <f t="shared" si="210"/>
        <v>0</v>
      </c>
      <c r="E323" s="280">
        <f t="shared" si="210"/>
        <v>0</v>
      </c>
      <c r="F323" s="280">
        <f t="shared" si="210"/>
        <v>0</v>
      </c>
      <c r="G323" s="276" t="s">
        <v>19</v>
      </c>
      <c r="H323" s="277"/>
    </row>
    <row r="324" spans="1:8" x14ac:dyDescent="0.2">
      <c r="A324" s="13">
        <v>11</v>
      </c>
      <c r="B324" s="14" t="s">
        <v>20</v>
      </c>
      <c r="C324" s="281">
        <f t="shared" si="210"/>
        <v>0</v>
      </c>
      <c r="D324" s="281">
        <f t="shared" si="210"/>
        <v>0</v>
      </c>
      <c r="E324" s="281">
        <f t="shared" si="210"/>
        <v>0</v>
      </c>
      <c r="F324" s="281">
        <f t="shared" si="210"/>
        <v>0</v>
      </c>
      <c r="G324" s="276" t="s">
        <v>21</v>
      </c>
      <c r="H324" s="277"/>
    </row>
    <row r="325" spans="1:8" ht="28.5" x14ac:dyDescent="0.2">
      <c r="A325" s="15">
        <v>36</v>
      </c>
      <c r="B325" s="16" t="s">
        <v>43</v>
      </c>
      <c r="C325" s="282">
        <f t="shared" si="210"/>
        <v>0</v>
      </c>
      <c r="D325" s="282">
        <f t="shared" si="210"/>
        <v>0</v>
      </c>
      <c r="E325" s="282">
        <f t="shared" si="210"/>
        <v>0</v>
      </c>
      <c r="F325" s="282">
        <f t="shared" si="210"/>
        <v>0</v>
      </c>
      <c r="G325" s="276">
        <v>2</v>
      </c>
      <c r="H325" s="277"/>
    </row>
    <row r="326" spans="1:8" ht="28.5" x14ac:dyDescent="0.2">
      <c r="A326" s="17">
        <v>366</v>
      </c>
      <c r="B326" s="18" t="s">
        <v>44</v>
      </c>
      <c r="C326" s="283">
        <f t="shared" si="210"/>
        <v>0</v>
      </c>
      <c r="D326" s="283">
        <f t="shared" si="210"/>
        <v>0</v>
      </c>
      <c r="E326" s="283">
        <f t="shared" si="210"/>
        <v>0</v>
      </c>
      <c r="F326" s="283">
        <f t="shared" si="210"/>
        <v>0</v>
      </c>
      <c r="G326" s="276">
        <v>3</v>
      </c>
      <c r="H326" s="277"/>
    </row>
    <row r="327" spans="1:8" ht="28.5" x14ac:dyDescent="0.2">
      <c r="A327" s="19">
        <v>3662</v>
      </c>
      <c r="B327" s="20" t="s">
        <v>71</v>
      </c>
      <c r="C327" s="223"/>
      <c r="D327" s="223"/>
      <c r="E327" s="172"/>
      <c r="F327" s="223"/>
      <c r="G327" s="276">
        <v>4</v>
      </c>
      <c r="H327" s="277"/>
    </row>
    <row r="328" spans="1:8" ht="42.75" customHeight="1" x14ac:dyDescent="0.2">
      <c r="A328" s="11" t="s">
        <v>162</v>
      </c>
      <c r="B328" s="12" t="s">
        <v>163</v>
      </c>
      <c r="C328" s="280">
        <f t="shared" ref="C328:D328" si="211">C336+C329</f>
        <v>0</v>
      </c>
      <c r="D328" s="280">
        <f t="shared" si="211"/>
        <v>0</v>
      </c>
      <c r="E328" s="280">
        <f t="shared" ref="E328:F328" si="212">E336+E329</f>
        <v>0</v>
      </c>
      <c r="F328" s="280">
        <f t="shared" si="212"/>
        <v>0</v>
      </c>
      <c r="G328" s="276" t="s">
        <v>19</v>
      </c>
      <c r="H328" s="317"/>
    </row>
    <row r="329" spans="1:8" x14ac:dyDescent="0.2">
      <c r="A329" s="13">
        <v>11</v>
      </c>
      <c r="B329" s="14" t="s">
        <v>20</v>
      </c>
      <c r="C329" s="281">
        <f t="shared" ref="C329:F329" si="213">C330</f>
        <v>0</v>
      </c>
      <c r="D329" s="281">
        <f t="shared" si="213"/>
        <v>0</v>
      </c>
      <c r="E329" s="281">
        <f t="shared" si="213"/>
        <v>0</v>
      </c>
      <c r="F329" s="281">
        <f t="shared" si="213"/>
        <v>0</v>
      </c>
      <c r="G329" s="276" t="s">
        <v>21</v>
      </c>
      <c r="H329" s="317"/>
    </row>
    <row r="330" spans="1:8" x14ac:dyDescent="0.2">
      <c r="A330" s="15">
        <v>32</v>
      </c>
      <c r="B330" s="16" t="s">
        <v>22</v>
      </c>
      <c r="C330" s="282">
        <f t="shared" ref="C330:D330" si="214">C331+C334</f>
        <v>0</v>
      </c>
      <c r="D330" s="282">
        <f t="shared" si="214"/>
        <v>0</v>
      </c>
      <c r="E330" s="282">
        <f t="shared" ref="E330:F330" si="215">E331+E334</f>
        <v>0</v>
      </c>
      <c r="F330" s="282">
        <f t="shared" si="215"/>
        <v>0</v>
      </c>
      <c r="G330" s="276">
        <v>2</v>
      </c>
      <c r="H330" s="317"/>
    </row>
    <row r="331" spans="1:8" x14ac:dyDescent="0.2">
      <c r="A331" s="17">
        <v>321</v>
      </c>
      <c r="B331" s="18" t="s">
        <v>102</v>
      </c>
      <c r="C331" s="283">
        <f t="shared" ref="C331:D331" si="216">SUM(C332:C333)</f>
        <v>0</v>
      </c>
      <c r="D331" s="283">
        <f t="shared" si="216"/>
        <v>0</v>
      </c>
      <c r="E331" s="283">
        <f t="shared" ref="E331:F331" si="217">SUM(E332:E333)</f>
        <v>0</v>
      </c>
      <c r="F331" s="283">
        <f t="shared" si="217"/>
        <v>0</v>
      </c>
      <c r="G331" s="276">
        <v>3</v>
      </c>
      <c r="H331" s="317"/>
    </row>
    <row r="332" spans="1:8" x14ac:dyDescent="0.2">
      <c r="A332" s="19">
        <v>3211</v>
      </c>
      <c r="B332" s="20" t="s">
        <v>164</v>
      </c>
      <c r="C332" s="284"/>
      <c r="D332" s="284"/>
      <c r="E332" s="285"/>
      <c r="F332" s="284"/>
      <c r="G332" s="276">
        <v>4</v>
      </c>
      <c r="H332" s="317"/>
    </row>
    <row r="333" spans="1:8" ht="28.5" x14ac:dyDescent="0.2">
      <c r="A333" s="19">
        <v>3213</v>
      </c>
      <c r="B333" s="20" t="s">
        <v>105</v>
      </c>
      <c r="C333" s="284"/>
      <c r="D333" s="284"/>
      <c r="E333" s="285"/>
      <c r="F333" s="284"/>
      <c r="G333" s="276">
        <v>4</v>
      </c>
      <c r="H333" s="317"/>
    </row>
    <row r="334" spans="1:8" x14ac:dyDescent="0.2">
      <c r="A334" s="17">
        <v>323</v>
      </c>
      <c r="B334" s="18" t="s">
        <v>23</v>
      </c>
      <c r="C334" s="283">
        <f t="shared" ref="C334:F334" si="218">C335</f>
        <v>0</v>
      </c>
      <c r="D334" s="283">
        <f t="shared" si="218"/>
        <v>0</v>
      </c>
      <c r="E334" s="283">
        <f t="shared" si="218"/>
        <v>0</v>
      </c>
      <c r="F334" s="283">
        <f t="shared" si="218"/>
        <v>0</v>
      </c>
      <c r="G334" s="276">
        <v>3</v>
      </c>
      <c r="H334" s="317"/>
    </row>
    <row r="335" spans="1:8" x14ac:dyDescent="0.2">
      <c r="A335" s="19">
        <v>3237</v>
      </c>
      <c r="B335" s="20" t="s">
        <v>26</v>
      </c>
      <c r="C335" s="284"/>
      <c r="D335" s="284"/>
      <c r="E335" s="285"/>
      <c r="F335" s="284"/>
      <c r="G335" s="276">
        <v>4</v>
      </c>
      <c r="H335" s="317"/>
    </row>
    <row r="336" spans="1:8" x14ac:dyDescent="0.2">
      <c r="A336" s="13">
        <v>810</v>
      </c>
      <c r="B336" s="14" t="s">
        <v>165</v>
      </c>
      <c r="C336" s="281">
        <f t="shared" ref="C336:D336" si="219">C337+C347</f>
        <v>0</v>
      </c>
      <c r="D336" s="281">
        <f t="shared" si="219"/>
        <v>0</v>
      </c>
      <c r="E336" s="281">
        <f t="shared" ref="E336:F336" si="220">E337+E347</f>
        <v>0</v>
      </c>
      <c r="F336" s="281">
        <f t="shared" si="220"/>
        <v>0</v>
      </c>
      <c r="G336" s="276" t="s">
        <v>166</v>
      </c>
      <c r="H336" s="317"/>
    </row>
    <row r="337" spans="1:8" x14ac:dyDescent="0.2">
      <c r="A337" s="15">
        <v>32</v>
      </c>
      <c r="B337" s="16" t="s">
        <v>22</v>
      </c>
      <c r="C337" s="282">
        <f t="shared" ref="C337:D337" si="221">C338+C341+C343+C345</f>
        <v>0</v>
      </c>
      <c r="D337" s="282">
        <f t="shared" si="221"/>
        <v>0</v>
      </c>
      <c r="E337" s="282">
        <f t="shared" ref="E337:F337" si="222">E338+E341+E343+E345</f>
        <v>0</v>
      </c>
      <c r="F337" s="282">
        <f t="shared" si="222"/>
        <v>0</v>
      </c>
      <c r="G337" s="276">
        <v>2</v>
      </c>
      <c r="H337" s="317"/>
    </row>
    <row r="338" spans="1:8" x14ac:dyDescent="0.2">
      <c r="A338" s="17">
        <v>321</v>
      </c>
      <c r="B338" s="18" t="s">
        <v>102</v>
      </c>
      <c r="C338" s="283">
        <f t="shared" ref="C338:D338" si="223">SUM(C339:C340)</f>
        <v>0</v>
      </c>
      <c r="D338" s="283">
        <f t="shared" si="223"/>
        <v>0</v>
      </c>
      <c r="E338" s="283">
        <f t="shared" ref="E338" si="224">SUM(E339:E340)</f>
        <v>0</v>
      </c>
      <c r="F338" s="283">
        <f t="shared" ref="F338" si="225">SUM(F339:F340)</f>
        <v>0</v>
      </c>
      <c r="G338" s="276">
        <v>3</v>
      </c>
      <c r="H338" s="317"/>
    </row>
    <row r="339" spans="1:8" x14ac:dyDescent="0.2">
      <c r="A339" s="19">
        <v>3211</v>
      </c>
      <c r="B339" s="20" t="s">
        <v>164</v>
      </c>
      <c r="C339" s="284"/>
      <c r="D339" s="284"/>
      <c r="E339" s="285"/>
      <c r="F339" s="284"/>
      <c r="G339" s="276">
        <v>4</v>
      </c>
      <c r="H339" s="317"/>
    </row>
    <row r="340" spans="1:8" ht="28.5" x14ac:dyDescent="0.2">
      <c r="A340" s="19">
        <v>3213</v>
      </c>
      <c r="B340" s="20" t="s">
        <v>105</v>
      </c>
      <c r="C340" s="284"/>
      <c r="D340" s="284"/>
      <c r="E340" s="285"/>
      <c r="F340" s="284"/>
      <c r="G340" s="276">
        <v>4</v>
      </c>
      <c r="H340" s="317"/>
    </row>
    <row r="341" spans="1:8" x14ac:dyDescent="0.2">
      <c r="A341" s="17">
        <v>322</v>
      </c>
      <c r="B341" s="18" t="s">
        <v>106</v>
      </c>
      <c r="C341" s="283">
        <f t="shared" ref="C341:F341" si="226">C342</f>
        <v>0</v>
      </c>
      <c r="D341" s="283">
        <f t="shared" si="226"/>
        <v>0</v>
      </c>
      <c r="E341" s="283">
        <f t="shared" si="226"/>
        <v>0</v>
      </c>
      <c r="F341" s="283">
        <f t="shared" si="226"/>
        <v>0</v>
      </c>
      <c r="G341" s="276">
        <v>3</v>
      </c>
      <c r="H341" s="317"/>
    </row>
    <row r="342" spans="1:8" ht="28.5" x14ac:dyDescent="0.2">
      <c r="A342" s="19">
        <v>3227</v>
      </c>
      <c r="B342" s="20" t="s">
        <v>156</v>
      </c>
      <c r="C342" s="284"/>
      <c r="D342" s="284"/>
      <c r="E342" s="285"/>
      <c r="F342" s="284"/>
      <c r="G342" s="276">
        <v>4</v>
      </c>
      <c r="H342" s="317"/>
    </row>
    <row r="343" spans="1:8" x14ac:dyDescent="0.2">
      <c r="A343" s="17">
        <v>323</v>
      </c>
      <c r="B343" s="18" t="s">
        <v>23</v>
      </c>
      <c r="C343" s="283">
        <f t="shared" ref="C343:F343" si="227">C344</f>
        <v>0</v>
      </c>
      <c r="D343" s="283">
        <f t="shared" si="227"/>
        <v>0</v>
      </c>
      <c r="E343" s="283">
        <f t="shared" si="227"/>
        <v>0</v>
      </c>
      <c r="F343" s="283">
        <f t="shared" si="227"/>
        <v>0</v>
      </c>
      <c r="G343" s="276">
        <v>3</v>
      </c>
      <c r="H343" s="317"/>
    </row>
    <row r="344" spans="1:8" x14ac:dyDescent="0.2">
      <c r="A344" s="19">
        <v>3237</v>
      </c>
      <c r="B344" s="20" t="s">
        <v>26</v>
      </c>
      <c r="C344" s="284"/>
      <c r="D344" s="284"/>
      <c r="E344" s="285"/>
      <c r="F344" s="284"/>
      <c r="G344" s="276">
        <v>4</v>
      </c>
      <c r="H344" s="317"/>
    </row>
    <row r="345" spans="1:8" ht="28.5" x14ac:dyDescent="0.2">
      <c r="A345" s="17">
        <v>324</v>
      </c>
      <c r="B345" s="18" t="s">
        <v>28</v>
      </c>
      <c r="C345" s="283">
        <f t="shared" ref="C345:F345" si="228">C346</f>
        <v>0</v>
      </c>
      <c r="D345" s="283">
        <f t="shared" si="228"/>
        <v>0</v>
      </c>
      <c r="E345" s="283">
        <f t="shared" si="228"/>
        <v>0</v>
      </c>
      <c r="F345" s="283">
        <f t="shared" si="228"/>
        <v>0</v>
      </c>
      <c r="G345" s="276">
        <v>3</v>
      </c>
      <c r="H345" s="317"/>
    </row>
    <row r="346" spans="1:8" ht="28.5" x14ac:dyDescent="0.2">
      <c r="A346" s="19">
        <v>3241</v>
      </c>
      <c r="B346" s="20" t="s">
        <v>28</v>
      </c>
      <c r="C346" s="284"/>
      <c r="D346" s="284"/>
      <c r="E346" s="285"/>
      <c r="F346" s="284"/>
      <c r="G346" s="276">
        <v>4</v>
      </c>
      <c r="H346" s="317"/>
    </row>
    <row r="347" spans="1:8" ht="28.5" x14ac:dyDescent="0.2">
      <c r="A347" s="15">
        <v>42</v>
      </c>
      <c r="B347" s="16" t="s">
        <v>51</v>
      </c>
      <c r="C347" s="282">
        <f t="shared" ref="C347:D347" si="229">C348+C350+C352+C354</f>
        <v>0</v>
      </c>
      <c r="D347" s="282">
        <f t="shared" si="229"/>
        <v>0</v>
      </c>
      <c r="E347" s="282">
        <f t="shared" ref="E347:F347" si="230">E348+E350+E352+E354</f>
        <v>0</v>
      </c>
      <c r="F347" s="282">
        <f t="shared" si="230"/>
        <v>0</v>
      </c>
      <c r="G347" s="276">
        <v>2</v>
      </c>
      <c r="H347" s="317"/>
    </row>
    <row r="348" spans="1:8" x14ac:dyDescent="0.2">
      <c r="A348" s="17">
        <v>421</v>
      </c>
      <c r="B348" s="18" t="s">
        <v>143</v>
      </c>
      <c r="C348" s="283">
        <f t="shared" ref="C348:F348" si="231">C349</f>
        <v>0</v>
      </c>
      <c r="D348" s="283">
        <f t="shared" si="231"/>
        <v>0</v>
      </c>
      <c r="E348" s="283">
        <f t="shared" si="231"/>
        <v>0</v>
      </c>
      <c r="F348" s="283">
        <f t="shared" si="231"/>
        <v>0</v>
      </c>
      <c r="G348" s="276">
        <v>3</v>
      </c>
      <c r="H348" s="317"/>
    </row>
    <row r="349" spans="1:8" x14ac:dyDescent="0.2">
      <c r="A349" s="19">
        <v>4212</v>
      </c>
      <c r="B349" s="109" t="s">
        <v>144</v>
      </c>
      <c r="C349" s="284"/>
      <c r="D349" s="284"/>
      <c r="E349" s="285"/>
      <c r="F349" s="284"/>
      <c r="G349" s="276">
        <v>4</v>
      </c>
      <c r="H349" s="317"/>
    </row>
    <row r="350" spans="1:8" x14ac:dyDescent="0.2">
      <c r="A350" s="17">
        <v>422</v>
      </c>
      <c r="B350" s="18" t="s">
        <v>52</v>
      </c>
      <c r="C350" s="283">
        <f t="shared" ref="C350:F350" si="232">C351</f>
        <v>0</v>
      </c>
      <c r="D350" s="283">
        <f t="shared" si="232"/>
        <v>0</v>
      </c>
      <c r="E350" s="283">
        <f t="shared" si="232"/>
        <v>0</v>
      </c>
      <c r="F350" s="283">
        <f t="shared" si="232"/>
        <v>0</v>
      </c>
      <c r="G350" s="276">
        <v>3</v>
      </c>
      <c r="H350" s="317"/>
    </row>
    <row r="351" spans="1:8" ht="28.5" x14ac:dyDescent="0.2">
      <c r="A351" s="19">
        <v>4224</v>
      </c>
      <c r="B351" s="20" t="s">
        <v>53</v>
      </c>
      <c r="C351" s="284"/>
      <c r="D351" s="284"/>
      <c r="E351" s="285"/>
      <c r="F351" s="284"/>
      <c r="G351" s="276">
        <v>4</v>
      </c>
      <c r="H351" s="317"/>
    </row>
    <row r="352" spans="1:8" x14ac:dyDescent="0.2">
      <c r="A352" s="17">
        <v>423</v>
      </c>
      <c r="B352" s="18" t="s">
        <v>167</v>
      </c>
      <c r="C352" s="283">
        <f t="shared" ref="C352:F352" si="233">C353</f>
        <v>0</v>
      </c>
      <c r="D352" s="283">
        <f t="shared" si="233"/>
        <v>0</v>
      </c>
      <c r="E352" s="283">
        <f t="shared" si="233"/>
        <v>0</v>
      </c>
      <c r="F352" s="283">
        <f t="shared" si="233"/>
        <v>0</v>
      </c>
      <c r="G352" s="276">
        <v>3</v>
      </c>
      <c r="H352" s="317"/>
    </row>
    <row r="353" spans="1:11" x14ac:dyDescent="0.2">
      <c r="A353" s="19">
        <v>4231</v>
      </c>
      <c r="B353" s="20" t="s">
        <v>168</v>
      </c>
      <c r="C353" s="284"/>
      <c r="D353" s="284"/>
      <c r="E353" s="285"/>
      <c r="F353" s="284"/>
      <c r="G353" s="276">
        <v>4</v>
      </c>
      <c r="H353" s="317"/>
    </row>
    <row r="354" spans="1:11" ht="28.5" x14ac:dyDescent="0.2">
      <c r="A354" s="17">
        <v>426</v>
      </c>
      <c r="B354" s="18" t="s">
        <v>123</v>
      </c>
      <c r="C354" s="283">
        <f t="shared" ref="C354:F354" si="234">C355</f>
        <v>0</v>
      </c>
      <c r="D354" s="283">
        <f t="shared" si="234"/>
        <v>0</v>
      </c>
      <c r="E354" s="283">
        <f t="shared" si="234"/>
        <v>0</v>
      </c>
      <c r="F354" s="283">
        <f t="shared" si="234"/>
        <v>0</v>
      </c>
      <c r="G354" s="276">
        <v>3</v>
      </c>
      <c r="H354" s="317"/>
    </row>
    <row r="355" spans="1:11" x14ac:dyDescent="0.2">
      <c r="A355" s="318">
        <v>4262</v>
      </c>
      <c r="B355" s="319" t="s">
        <v>124</v>
      </c>
      <c r="C355" s="284"/>
      <c r="D355" s="284"/>
      <c r="E355" s="285"/>
      <c r="F355" s="284"/>
      <c r="G355" s="276">
        <v>4</v>
      </c>
      <c r="H355" s="317"/>
    </row>
    <row r="356" spans="1:11" ht="42.75" x14ac:dyDescent="0.2">
      <c r="A356" s="320" t="s">
        <v>169</v>
      </c>
      <c r="B356" s="321" t="s">
        <v>170</v>
      </c>
      <c r="C356" s="322">
        <f t="shared" ref="C356:D356" si="235">C357+C364</f>
        <v>0</v>
      </c>
      <c r="D356" s="322">
        <f t="shared" si="235"/>
        <v>0</v>
      </c>
      <c r="E356" s="323">
        <f>E357+E364</f>
        <v>0</v>
      </c>
      <c r="F356" s="322">
        <f t="shared" ref="F356" si="236">F357+F364</f>
        <v>0</v>
      </c>
      <c r="G356" s="276" t="s">
        <v>19</v>
      </c>
      <c r="H356" s="277"/>
    </row>
    <row r="357" spans="1:11" x14ac:dyDescent="0.2">
      <c r="A357" s="13">
        <v>11</v>
      </c>
      <c r="B357" s="14" t="s">
        <v>20</v>
      </c>
      <c r="C357" s="281">
        <f>C361</f>
        <v>0</v>
      </c>
      <c r="D357" s="281">
        <f>D361</f>
        <v>0</v>
      </c>
      <c r="E357" s="281">
        <f>E361</f>
        <v>0</v>
      </c>
      <c r="F357" s="281">
        <f>F361</f>
        <v>0</v>
      </c>
      <c r="G357" s="276" t="s">
        <v>21</v>
      </c>
      <c r="H357" s="277"/>
    </row>
    <row r="358" spans="1:11" x14ac:dyDescent="0.2">
      <c r="A358" s="15">
        <v>32</v>
      </c>
      <c r="B358" s="16" t="s">
        <v>22</v>
      </c>
      <c r="C358" s="282">
        <f t="shared" ref="C358:E358" si="237">C359+C362</f>
        <v>0</v>
      </c>
      <c r="D358" s="282">
        <f t="shared" si="237"/>
        <v>0</v>
      </c>
      <c r="E358" s="282">
        <f t="shared" si="237"/>
        <v>0</v>
      </c>
      <c r="F358" s="282">
        <f t="shared" ref="F358" si="238">F359+F362</f>
        <v>0</v>
      </c>
      <c r="G358" s="276">
        <v>2</v>
      </c>
      <c r="H358" s="277"/>
    </row>
    <row r="359" spans="1:11" x14ac:dyDescent="0.2">
      <c r="A359" s="17">
        <v>323</v>
      </c>
      <c r="B359" s="18" t="s">
        <v>106</v>
      </c>
      <c r="C359" s="283">
        <f t="shared" ref="C359:E359" si="239">C360+C361</f>
        <v>0</v>
      </c>
      <c r="D359" s="283">
        <f t="shared" si="239"/>
        <v>0</v>
      </c>
      <c r="E359" s="283">
        <f t="shared" si="239"/>
        <v>0</v>
      </c>
      <c r="F359" s="283">
        <f t="shared" ref="F359" si="240">F360+F361</f>
        <v>0</v>
      </c>
      <c r="G359" s="276">
        <v>3</v>
      </c>
      <c r="H359" s="277"/>
    </row>
    <row r="360" spans="1:11" x14ac:dyDescent="0.2">
      <c r="A360" s="19">
        <v>3237</v>
      </c>
      <c r="B360" s="35" t="s">
        <v>154</v>
      </c>
      <c r="C360" s="284"/>
      <c r="D360" s="284"/>
      <c r="E360" s="285"/>
      <c r="F360" s="284"/>
      <c r="G360" s="276">
        <v>4</v>
      </c>
      <c r="H360" s="277"/>
    </row>
    <row r="361" spans="1:11" ht="28.5" x14ac:dyDescent="0.2">
      <c r="A361" s="15">
        <v>36</v>
      </c>
      <c r="B361" s="16" t="s">
        <v>43</v>
      </c>
      <c r="C361" s="282">
        <f t="shared" ref="C361:F362" si="241">C362</f>
        <v>0</v>
      </c>
      <c r="D361" s="282">
        <f t="shared" si="241"/>
        <v>0</v>
      </c>
      <c r="E361" s="282">
        <f t="shared" si="241"/>
        <v>0</v>
      </c>
      <c r="F361" s="282">
        <f t="shared" si="241"/>
        <v>0</v>
      </c>
      <c r="G361" s="276">
        <v>2</v>
      </c>
      <c r="H361" s="277"/>
    </row>
    <row r="362" spans="1:11" ht="28.5" x14ac:dyDescent="0.2">
      <c r="A362" s="17">
        <v>366</v>
      </c>
      <c r="B362" s="18" t="s">
        <v>44</v>
      </c>
      <c r="C362" s="283">
        <f t="shared" si="241"/>
        <v>0</v>
      </c>
      <c r="D362" s="283">
        <f t="shared" si="241"/>
        <v>0</v>
      </c>
      <c r="E362" s="283">
        <f t="shared" si="241"/>
        <v>0</v>
      </c>
      <c r="F362" s="283">
        <f t="shared" si="241"/>
        <v>0</v>
      </c>
      <c r="G362" s="276">
        <v>3</v>
      </c>
      <c r="H362" s="277"/>
    </row>
    <row r="363" spans="1:11" ht="28.5" x14ac:dyDescent="0.2">
      <c r="A363" s="19">
        <v>3662</v>
      </c>
      <c r="B363" s="20" t="s">
        <v>71</v>
      </c>
      <c r="C363" s="223"/>
      <c r="D363" s="223"/>
      <c r="E363" s="172"/>
      <c r="F363" s="223"/>
      <c r="G363" s="276">
        <v>4</v>
      </c>
      <c r="H363" s="277"/>
    </row>
    <row r="364" spans="1:11" x14ac:dyDescent="0.2">
      <c r="A364" s="13">
        <v>815</v>
      </c>
      <c r="B364" s="14" t="s">
        <v>171</v>
      </c>
      <c r="C364" s="281">
        <f t="shared" ref="C364:F366" si="242">C365</f>
        <v>0</v>
      </c>
      <c r="D364" s="281">
        <f t="shared" si="242"/>
        <v>0</v>
      </c>
      <c r="E364" s="281">
        <f t="shared" si="242"/>
        <v>0</v>
      </c>
      <c r="F364" s="281">
        <f t="shared" si="242"/>
        <v>0</v>
      </c>
      <c r="G364" s="276" t="s">
        <v>172</v>
      </c>
      <c r="H364" s="277"/>
      <c r="K364" s="5"/>
    </row>
    <row r="365" spans="1:11" ht="28.5" x14ac:dyDescent="0.2">
      <c r="A365" s="15">
        <v>36</v>
      </c>
      <c r="B365" s="16" t="s">
        <v>43</v>
      </c>
      <c r="C365" s="282">
        <f t="shared" si="242"/>
        <v>0</v>
      </c>
      <c r="D365" s="282">
        <f t="shared" si="242"/>
        <v>0</v>
      </c>
      <c r="E365" s="282">
        <f t="shared" si="242"/>
        <v>0</v>
      </c>
      <c r="F365" s="282">
        <f t="shared" si="242"/>
        <v>0</v>
      </c>
      <c r="G365" s="276">
        <v>2</v>
      </c>
      <c r="H365" s="277"/>
      <c r="K365" s="5"/>
    </row>
    <row r="366" spans="1:11" ht="28.5" x14ac:dyDescent="0.2">
      <c r="A366" s="17">
        <v>366</v>
      </c>
      <c r="B366" s="18" t="s">
        <v>44</v>
      </c>
      <c r="C366" s="283">
        <f t="shared" si="242"/>
        <v>0</v>
      </c>
      <c r="D366" s="283">
        <f t="shared" si="242"/>
        <v>0</v>
      </c>
      <c r="E366" s="283">
        <f t="shared" si="242"/>
        <v>0</v>
      </c>
      <c r="F366" s="283">
        <f t="shared" si="242"/>
        <v>0</v>
      </c>
      <c r="G366" s="276">
        <v>3</v>
      </c>
      <c r="H366" s="277"/>
    </row>
    <row r="367" spans="1:11" ht="28.5" x14ac:dyDescent="0.2">
      <c r="A367" s="19">
        <v>3662</v>
      </c>
      <c r="B367" s="20" t="s">
        <v>71</v>
      </c>
      <c r="C367" s="223"/>
      <c r="D367" s="223"/>
      <c r="E367" s="172"/>
      <c r="F367" s="223"/>
      <c r="G367" s="276">
        <v>4</v>
      </c>
      <c r="H367" s="277"/>
    </row>
    <row r="368" spans="1:11" ht="28.5" x14ac:dyDescent="0.2">
      <c r="A368" s="251" t="s">
        <v>173</v>
      </c>
      <c r="B368" s="252" t="s">
        <v>174</v>
      </c>
      <c r="C368" s="280">
        <f t="shared" ref="C368:D368" si="243">C369+C383</f>
        <v>0</v>
      </c>
      <c r="D368" s="280">
        <f t="shared" si="243"/>
        <v>0</v>
      </c>
      <c r="E368" s="280">
        <f>E369+E383</f>
        <v>0</v>
      </c>
      <c r="F368" s="280">
        <f t="shared" ref="F368" si="244">F369+F383</f>
        <v>0</v>
      </c>
      <c r="G368" s="276" t="s">
        <v>19</v>
      </c>
      <c r="H368" s="277"/>
    </row>
    <row r="369" spans="1:8" x14ac:dyDescent="0.2">
      <c r="A369" s="13">
        <v>11</v>
      </c>
      <c r="B369" s="14" t="s">
        <v>20</v>
      </c>
      <c r="C369" s="281">
        <f t="shared" ref="C369:D369" si="245">C377+C380+C370</f>
        <v>0</v>
      </c>
      <c r="D369" s="281">
        <f t="shared" si="245"/>
        <v>0</v>
      </c>
      <c r="E369" s="281">
        <f t="shared" ref="E369:F369" si="246">E377+E380+E370</f>
        <v>0</v>
      </c>
      <c r="F369" s="281">
        <f t="shared" si="246"/>
        <v>0</v>
      </c>
      <c r="G369" s="276" t="s">
        <v>21</v>
      </c>
      <c r="H369" s="277"/>
    </row>
    <row r="370" spans="1:8" x14ac:dyDescent="0.2">
      <c r="A370" s="15">
        <v>32</v>
      </c>
      <c r="B370" s="16" t="s">
        <v>22</v>
      </c>
      <c r="C370" s="282">
        <f t="shared" ref="C370:D370" si="247">C371+C374</f>
        <v>0</v>
      </c>
      <c r="D370" s="282">
        <f t="shared" si="247"/>
        <v>0</v>
      </c>
      <c r="E370" s="282">
        <f t="shared" ref="E370:F370" si="248">E371+E374</f>
        <v>0</v>
      </c>
      <c r="F370" s="282">
        <f t="shared" si="248"/>
        <v>0</v>
      </c>
      <c r="G370" s="276">
        <v>2</v>
      </c>
      <c r="H370" s="277"/>
    </row>
    <row r="371" spans="1:8" x14ac:dyDescent="0.2">
      <c r="A371" s="17">
        <v>322</v>
      </c>
      <c r="B371" s="18" t="s">
        <v>106</v>
      </c>
      <c r="C371" s="283">
        <f t="shared" ref="C371:D371" si="249">C372+C373</f>
        <v>0</v>
      </c>
      <c r="D371" s="283">
        <f t="shared" si="249"/>
        <v>0</v>
      </c>
      <c r="E371" s="283">
        <f t="shared" ref="E371:F371" si="250">E372+E373</f>
        <v>0</v>
      </c>
      <c r="F371" s="283">
        <f t="shared" si="250"/>
        <v>0</v>
      </c>
      <c r="G371" s="276">
        <v>3</v>
      </c>
      <c r="H371" s="277"/>
    </row>
    <row r="372" spans="1:8" x14ac:dyDescent="0.2">
      <c r="A372" s="19">
        <v>3222</v>
      </c>
      <c r="B372" s="35" t="s">
        <v>154</v>
      </c>
      <c r="C372" s="284"/>
      <c r="D372" s="284"/>
      <c r="E372" s="285"/>
      <c r="F372" s="284"/>
      <c r="G372" s="276">
        <v>4</v>
      </c>
      <c r="H372" s="277"/>
    </row>
    <row r="373" spans="1:8" x14ac:dyDescent="0.2">
      <c r="A373" s="19">
        <v>3223</v>
      </c>
      <c r="B373" s="35" t="s">
        <v>175</v>
      </c>
      <c r="C373" s="310"/>
      <c r="D373" s="310"/>
      <c r="E373" s="311"/>
      <c r="F373" s="310"/>
      <c r="G373" s="276">
        <v>4</v>
      </c>
      <c r="H373" s="277"/>
    </row>
    <row r="374" spans="1:8" x14ac:dyDescent="0.2">
      <c r="A374" s="17">
        <v>323</v>
      </c>
      <c r="B374" s="18" t="s">
        <v>106</v>
      </c>
      <c r="C374" s="283">
        <f t="shared" ref="C374:D374" si="251">C375+C376</f>
        <v>0</v>
      </c>
      <c r="D374" s="283">
        <f t="shared" si="251"/>
        <v>0</v>
      </c>
      <c r="E374" s="283">
        <f t="shared" ref="E374:F374" si="252">E375+E376</f>
        <v>0</v>
      </c>
      <c r="F374" s="283">
        <f t="shared" si="252"/>
        <v>0</v>
      </c>
      <c r="G374" s="276">
        <v>3</v>
      </c>
      <c r="H374" s="277"/>
    </row>
    <row r="375" spans="1:8" x14ac:dyDescent="0.2">
      <c r="A375" s="19">
        <v>3235</v>
      </c>
      <c r="B375" s="35" t="s">
        <v>68</v>
      </c>
      <c r="C375" s="310"/>
      <c r="D375" s="310"/>
      <c r="E375" s="311"/>
      <c r="F375" s="310"/>
      <c r="G375" s="276">
        <v>4</v>
      </c>
      <c r="H375" s="277"/>
    </row>
    <row r="376" spans="1:8" x14ac:dyDescent="0.2">
      <c r="A376" s="19">
        <v>3237</v>
      </c>
      <c r="B376" s="35" t="s">
        <v>154</v>
      </c>
      <c r="C376" s="284"/>
      <c r="D376" s="284"/>
      <c r="E376" s="285"/>
      <c r="F376" s="284"/>
      <c r="G376" s="276">
        <v>4</v>
      </c>
      <c r="H376" s="277"/>
    </row>
    <row r="377" spans="1:8" ht="28.5" x14ac:dyDescent="0.2">
      <c r="A377" s="15">
        <v>36</v>
      </c>
      <c r="B377" s="16" t="s">
        <v>43</v>
      </c>
      <c r="C377" s="282">
        <f t="shared" ref="C377:F378" si="253">C378</f>
        <v>0</v>
      </c>
      <c r="D377" s="282">
        <f t="shared" si="253"/>
        <v>0</v>
      </c>
      <c r="E377" s="282">
        <f t="shared" si="253"/>
        <v>0</v>
      </c>
      <c r="F377" s="282">
        <f t="shared" si="253"/>
        <v>0</v>
      </c>
      <c r="G377" s="276">
        <v>2</v>
      </c>
      <c r="H377" s="277"/>
    </row>
    <row r="378" spans="1:8" ht="28.5" x14ac:dyDescent="0.2">
      <c r="A378" s="17">
        <v>366</v>
      </c>
      <c r="B378" s="18" t="s">
        <v>44</v>
      </c>
      <c r="C378" s="283">
        <f t="shared" si="253"/>
        <v>0</v>
      </c>
      <c r="D378" s="283">
        <f t="shared" si="253"/>
        <v>0</v>
      </c>
      <c r="E378" s="283">
        <f t="shared" si="253"/>
        <v>0</v>
      </c>
      <c r="F378" s="283">
        <f t="shared" si="253"/>
        <v>0</v>
      </c>
      <c r="G378" s="276">
        <v>3</v>
      </c>
      <c r="H378" s="277"/>
    </row>
    <row r="379" spans="1:8" ht="28.5" x14ac:dyDescent="0.2">
      <c r="A379" s="19">
        <v>3662</v>
      </c>
      <c r="B379" s="35" t="s">
        <v>71</v>
      </c>
      <c r="C379" s="310"/>
      <c r="D379" s="310"/>
      <c r="E379" s="311"/>
      <c r="F379" s="310"/>
      <c r="G379" s="276">
        <v>4</v>
      </c>
      <c r="H379" s="277"/>
    </row>
    <row r="380" spans="1:8" ht="28.5" x14ac:dyDescent="0.2">
      <c r="A380" s="15">
        <v>42</v>
      </c>
      <c r="B380" s="16" t="s">
        <v>51</v>
      </c>
      <c r="C380" s="282">
        <f t="shared" ref="C380:F381" si="254">C381</f>
        <v>0</v>
      </c>
      <c r="D380" s="282">
        <f t="shared" si="254"/>
        <v>0</v>
      </c>
      <c r="E380" s="282">
        <f t="shared" si="254"/>
        <v>0</v>
      </c>
      <c r="F380" s="282">
        <f t="shared" si="254"/>
        <v>0</v>
      </c>
      <c r="G380" s="276">
        <v>2</v>
      </c>
      <c r="H380" s="277"/>
    </row>
    <row r="381" spans="1:8" x14ac:dyDescent="0.2">
      <c r="A381" s="17" t="s">
        <v>176</v>
      </c>
      <c r="B381" s="92" t="s">
        <v>52</v>
      </c>
      <c r="C381" s="283">
        <f t="shared" si="254"/>
        <v>0</v>
      </c>
      <c r="D381" s="283">
        <f t="shared" si="254"/>
        <v>0</v>
      </c>
      <c r="E381" s="283">
        <f t="shared" si="254"/>
        <v>0</v>
      </c>
      <c r="F381" s="283">
        <f t="shared" si="254"/>
        <v>0</v>
      </c>
      <c r="G381" s="276">
        <v>3</v>
      </c>
      <c r="H381" s="277"/>
    </row>
    <row r="382" spans="1:8" ht="28.5" x14ac:dyDescent="0.2">
      <c r="A382" s="19" t="s">
        <v>177</v>
      </c>
      <c r="B382" s="183" t="s">
        <v>53</v>
      </c>
      <c r="C382" s="310"/>
      <c r="D382" s="310"/>
      <c r="E382" s="311"/>
      <c r="F382" s="310"/>
      <c r="G382" s="276">
        <v>4</v>
      </c>
      <c r="H382" s="277"/>
    </row>
    <row r="383" spans="1:8" x14ac:dyDescent="0.2">
      <c r="A383" s="13">
        <v>12</v>
      </c>
      <c r="B383" s="14" t="s">
        <v>86</v>
      </c>
      <c r="C383" s="281">
        <f t="shared" ref="C383:D383" si="255">C384+C392+C407+C412</f>
        <v>0</v>
      </c>
      <c r="D383" s="281">
        <f t="shared" si="255"/>
        <v>0</v>
      </c>
      <c r="E383" s="281">
        <f t="shared" ref="E383:F383" si="256">E384+E392+E407+E412</f>
        <v>0</v>
      </c>
      <c r="F383" s="281">
        <f t="shared" si="256"/>
        <v>0</v>
      </c>
      <c r="G383" s="276" t="s">
        <v>87</v>
      </c>
      <c r="H383" s="277"/>
    </row>
    <row r="384" spans="1:8" x14ac:dyDescent="0.2">
      <c r="A384" s="15">
        <v>31</v>
      </c>
      <c r="B384" s="16" t="s">
        <v>94</v>
      </c>
      <c r="C384" s="282">
        <f t="shared" ref="C384:D384" si="257">C385+C388+C390</f>
        <v>0</v>
      </c>
      <c r="D384" s="282">
        <f t="shared" si="257"/>
        <v>0</v>
      </c>
      <c r="E384" s="282">
        <f t="shared" ref="E384:F384" si="258">E385+E388+E390</f>
        <v>0</v>
      </c>
      <c r="F384" s="282">
        <f t="shared" si="258"/>
        <v>0</v>
      </c>
      <c r="G384" s="276">
        <v>2</v>
      </c>
      <c r="H384" s="277"/>
    </row>
    <row r="385" spans="1:8" x14ac:dyDescent="0.2">
      <c r="A385" s="17">
        <v>311</v>
      </c>
      <c r="B385" s="18" t="s">
        <v>95</v>
      </c>
      <c r="C385" s="283">
        <f t="shared" ref="C385:D385" si="259">SUM(C386:C387)</f>
        <v>0</v>
      </c>
      <c r="D385" s="283">
        <f t="shared" si="259"/>
        <v>0</v>
      </c>
      <c r="E385" s="283">
        <f t="shared" ref="E385" si="260">SUM(E386:E387)</f>
        <v>0</v>
      </c>
      <c r="F385" s="283">
        <f t="shared" ref="F385" si="261">SUM(F386:F387)</f>
        <v>0</v>
      </c>
      <c r="G385" s="276">
        <v>3</v>
      </c>
      <c r="H385" s="277"/>
    </row>
    <row r="386" spans="1:8" x14ac:dyDescent="0.2">
      <c r="A386" s="19">
        <v>3111</v>
      </c>
      <c r="B386" s="35" t="s">
        <v>96</v>
      </c>
      <c r="C386" s="310"/>
      <c r="D386" s="310"/>
      <c r="E386" s="311"/>
      <c r="F386" s="310"/>
      <c r="G386" s="276">
        <v>4</v>
      </c>
      <c r="H386" s="277"/>
    </row>
    <row r="387" spans="1:8" x14ac:dyDescent="0.2">
      <c r="A387" s="19">
        <v>3114</v>
      </c>
      <c r="B387" s="35" t="s">
        <v>98</v>
      </c>
      <c r="C387" s="310"/>
      <c r="D387" s="310"/>
      <c r="E387" s="311"/>
      <c r="F387" s="310"/>
      <c r="G387" s="276">
        <v>4</v>
      </c>
      <c r="H387" s="277"/>
    </row>
    <row r="388" spans="1:8" x14ac:dyDescent="0.2">
      <c r="A388" s="17">
        <v>312</v>
      </c>
      <c r="B388" s="18" t="s">
        <v>99</v>
      </c>
      <c r="C388" s="283">
        <f t="shared" ref="C388:F388" si="262">C389</f>
        <v>0</v>
      </c>
      <c r="D388" s="283">
        <f t="shared" si="262"/>
        <v>0</v>
      </c>
      <c r="E388" s="283">
        <f t="shared" si="262"/>
        <v>0</v>
      </c>
      <c r="F388" s="283">
        <f t="shared" si="262"/>
        <v>0</v>
      </c>
      <c r="G388" s="276">
        <v>3</v>
      </c>
      <c r="H388" s="277"/>
    </row>
    <row r="389" spans="1:8" x14ac:dyDescent="0.2">
      <c r="A389" s="19">
        <v>3121</v>
      </c>
      <c r="B389" s="35" t="s">
        <v>99</v>
      </c>
      <c r="C389" s="310"/>
      <c r="D389" s="310"/>
      <c r="E389" s="311"/>
      <c r="F389" s="310"/>
      <c r="G389" s="276">
        <v>4</v>
      </c>
      <c r="H389" s="277"/>
    </row>
    <row r="390" spans="1:8" x14ac:dyDescent="0.2">
      <c r="A390" s="17">
        <v>313</v>
      </c>
      <c r="B390" s="18" t="s">
        <v>100</v>
      </c>
      <c r="C390" s="283">
        <f t="shared" ref="C390:F390" si="263">C391</f>
        <v>0</v>
      </c>
      <c r="D390" s="283">
        <f t="shared" si="263"/>
        <v>0</v>
      </c>
      <c r="E390" s="283">
        <f t="shared" si="263"/>
        <v>0</v>
      </c>
      <c r="F390" s="283">
        <f t="shared" si="263"/>
        <v>0</v>
      </c>
      <c r="G390" s="276">
        <v>3</v>
      </c>
      <c r="H390" s="277"/>
    </row>
    <row r="391" spans="1:8" ht="28.5" x14ac:dyDescent="0.2">
      <c r="A391" s="19">
        <v>3132</v>
      </c>
      <c r="B391" s="35" t="s">
        <v>101</v>
      </c>
      <c r="C391" s="310"/>
      <c r="D391" s="310"/>
      <c r="E391" s="311"/>
      <c r="F391" s="310"/>
      <c r="G391" s="276">
        <v>4</v>
      </c>
      <c r="H391" s="277"/>
    </row>
    <row r="392" spans="1:8" x14ac:dyDescent="0.2">
      <c r="A392" s="15">
        <v>32</v>
      </c>
      <c r="B392" s="16" t="s">
        <v>22</v>
      </c>
      <c r="C392" s="282">
        <f t="shared" ref="C392:D392" si="264">C393+C396+C403+C405</f>
        <v>0</v>
      </c>
      <c r="D392" s="282">
        <f t="shared" si="264"/>
        <v>0</v>
      </c>
      <c r="E392" s="282">
        <f t="shared" ref="E392:F392" si="265">E393+E396+E403+E405</f>
        <v>0</v>
      </c>
      <c r="F392" s="282">
        <f t="shared" si="265"/>
        <v>0</v>
      </c>
      <c r="G392" s="276">
        <v>2</v>
      </c>
      <c r="H392" s="277"/>
    </row>
    <row r="393" spans="1:8" x14ac:dyDescent="0.2">
      <c r="A393" s="17">
        <v>321</v>
      </c>
      <c r="B393" s="18" t="s">
        <v>102</v>
      </c>
      <c r="C393" s="283">
        <f t="shared" ref="C393:D393" si="266">SUM(C394:C395)</f>
        <v>0</v>
      </c>
      <c r="D393" s="283">
        <f t="shared" si="266"/>
        <v>0</v>
      </c>
      <c r="E393" s="283">
        <f t="shared" ref="E393" si="267">SUM(E394:E395)</f>
        <v>0</v>
      </c>
      <c r="F393" s="283">
        <f t="shared" ref="F393" si="268">SUM(F394:F395)</f>
        <v>0</v>
      </c>
      <c r="G393" s="276">
        <v>3</v>
      </c>
      <c r="H393" s="277"/>
    </row>
    <row r="394" spans="1:8" x14ac:dyDescent="0.2">
      <c r="A394" s="19">
        <v>3211</v>
      </c>
      <c r="B394" s="35" t="s">
        <v>103</v>
      </c>
      <c r="C394" s="310"/>
      <c r="D394" s="310"/>
      <c r="E394" s="311"/>
      <c r="F394" s="310"/>
      <c r="G394" s="276">
        <v>4</v>
      </c>
      <c r="H394" s="277"/>
    </row>
    <row r="395" spans="1:8" ht="28.5" x14ac:dyDescent="0.2">
      <c r="A395" s="19">
        <v>3212</v>
      </c>
      <c r="B395" s="35" t="s">
        <v>104</v>
      </c>
      <c r="C395" s="310"/>
      <c r="D395" s="310"/>
      <c r="E395" s="311"/>
      <c r="F395" s="310"/>
      <c r="G395" s="276">
        <v>4</v>
      </c>
      <c r="H395" s="277"/>
    </row>
    <row r="396" spans="1:8" x14ac:dyDescent="0.2">
      <c r="A396" s="17">
        <v>323</v>
      </c>
      <c r="B396" s="18" t="s">
        <v>23</v>
      </c>
      <c r="C396" s="283">
        <f t="shared" ref="C396:D396" si="269">SUM(C397:C402)</f>
        <v>0</v>
      </c>
      <c r="D396" s="283">
        <f t="shared" si="269"/>
        <v>0</v>
      </c>
      <c r="E396" s="283">
        <f t="shared" ref="E396:F396" si="270">SUM(E397:E402)</f>
        <v>0</v>
      </c>
      <c r="F396" s="283">
        <f t="shared" si="270"/>
        <v>0</v>
      </c>
      <c r="G396" s="276">
        <v>3</v>
      </c>
      <c r="H396" s="277"/>
    </row>
    <row r="397" spans="1:8" x14ac:dyDescent="0.2">
      <c r="A397" s="19">
        <v>3231</v>
      </c>
      <c r="B397" s="35" t="s">
        <v>24</v>
      </c>
      <c r="C397" s="284"/>
      <c r="D397" s="284"/>
      <c r="E397" s="285"/>
      <c r="F397" s="284"/>
      <c r="G397" s="276">
        <v>4</v>
      </c>
      <c r="H397" s="277"/>
    </row>
    <row r="398" spans="1:8" x14ac:dyDescent="0.2">
      <c r="A398" s="19">
        <v>3233</v>
      </c>
      <c r="B398" s="35" t="s">
        <v>25</v>
      </c>
      <c r="C398" s="310"/>
      <c r="D398" s="310"/>
      <c r="E398" s="311"/>
      <c r="F398" s="310"/>
      <c r="G398" s="276">
        <v>4</v>
      </c>
      <c r="H398" s="277"/>
    </row>
    <row r="399" spans="1:8" x14ac:dyDescent="0.2">
      <c r="A399" s="19">
        <v>3235</v>
      </c>
      <c r="B399" s="35" t="s">
        <v>68</v>
      </c>
      <c r="C399" s="310"/>
      <c r="D399" s="310"/>
      <c r="E399" s="311"/>
      <c r="F399" s="310"/>
      <c r="G399" s="276">
        <v>4</v>
      </c>
      <c r="H399" s="277"/>
    </row>
    <row r="400" spans="1:8" x14ac:dyDescent="0.2">
      <c r="A400" s="19">
        <v>3237</v>
      </c>
      <c r="B400" s="35" t="s">
        <v>26</v>
      </c>
      <c r="C400" s="310"/>
      <c r="D400" s="310"/>
      <c r="E400" s="311"/>
      <c r="F400" s="310"/>
      <c r="G400" s="276">
        <v>4</v>
      </c>
      <c r="H400" s="277"/>
    </row>
    <row r="401" spans="1:8" x14ac:dyDescent="0.2">
      <c r="A401" s="19">
        <v>3238</v>
      </c>
      <c r="B401" s="35" t="s">
        <v>69</v>
      </c>
      <c r="C401" s="310"/>
      <c r="D401" s="310"/>
      <c r="E401" s="311"/>
      <c r="F401" s="310"/>
      <c r="G401" s="276">
        <v>4</v>
      </c>
      <c r="H401" s="277"/>
    </row>
    <row r="402" spans="1:8" x14ac:dyDescent="0.2">
      <c r="A402" s="19">
        <v>3239</v>
      </c>
      <c r="B402" s="35" t="s">
        <v>27</v>
      </c>
      <c r="C402" s="284"/>
      <c r="D402" s="284"/>
      <c r="E402" s="285"/>
      <c r="F402" s="284"/>
      <c r="G402" s="276">
        <v>4</v>
      </c>
      <c r="H402" s="277"/>
    </row>
    <row r="403" spans="1:8" ht="28.5" x14ac:dyDescent="0.2">
      <c r="A403" s="17">
        <v>324</v>
      </c>
      <c r="B403" s="18" t="s">
        <v>28</v>
      </c>
      <c r="C403" s="283">
        <f t="shared" ref="C403:F403" si="271">C404</f>
        <v>0</v>
      </c>
      <c r="D403" s="283">
        <f t="shared" si="271"/>
        <v>0</v>
      </c>
      <c r="E403" s="283">
        <f t="shared" si="271"/>
        <v>0</v>
      </c>
      <c r="F403" s="283">
        <f t="shared" si="271"/>
        <v>0</v>
      </c>
      <c r="G403" s="276">
        <v>3</v>
      </c>
      <c r="H403" s="277"/>
    </row>
    <row r="404" spans="1:8" ht="28.5" x14ac:dyDescent="0.2">
      <c r="A404" s="19">
        <v>3241</v>
      </c>
      <c r="B404" s="35" t="s">
        <v>28</v>
      </c>
      <c r="C404" s="310"/>
      <c r="D404" s="310"/>
      <c r="E404" s="311"/>
      <c r="F404" s="310"/>
      <c r="G404" s="276">
        <v>4</v>
      </c>
      <c r="H404" s="277"/>
    </row>
    <row r="405" spans="1:8" ht="28.5" x14ac:dyDescent="0.2">
      <c r="A405" s="17">
        <v>329</v>
      </c>
      <c r="B405" s="18" t="s">
        <v>29</v>
      </c>
      <c r="C405" s="283">
        <f t="shared" ref="C405:F405" si="272">C406</f>
        <v>0</v>
      </c>
      <c r="D405" s="283">
        <f t="shared" si="272"/>
        <v>0</v>
      </c>
      <c r="E405" s="283">
        <f t="shared" si="272"/>
        <v>0</v>
      </c>
      <c r="F405" s="283">
        <f t="shared" si="272"/>
        <v>0</v>
      </c>
      <c r="G405" s="276">
        <v>3</v>
      </c>
      <c r="H405" s="277"/>
    </row>
    <row r="406" spans="1:8" x14ac:dyDescent="0.2">
      <c r="A406" s="19">
        <v>3293</v>
      </c>
      <c r="B406" s="35" t="s">
        <v>70</v>
      </c>
      <c r="C406" s="310"/>
      <c r="D406" s="310"/>
      <c r="E406" s="311"/>
      <c r="F406" s="310"/>
      <c r="G406" s="276">
        <v>4</v>
      </c>
      <c r="H406" s="277"/>
    </row>
    <row r="407" spans="1:8" ht="28.5" x14ac:dyDescent="0.2">
      <c r="A407" s="15">
        <v>36</v>
      </c>
      <c r="B407" s="16" t="s">
        <v>43</v>
      </c>
      <c r="C407" s="282">
        <f t="shared" ref="C407:D407" si="273">C408+C410</f>
        <v>0</v>
      </c>
      <c r="D407" s="282">
        <f t="shared" si="273"/>
        <v>0</v>
      </c>
      <c r="E407" s="282">
        <f t="shared" ref="E407:F407" si="274">E408+E410</f>
        <v>0</v>
      </c>
      <c r="F407" s="282">
        <f t="shared" si="274"/>
        <v>0</v>
      </c>
      <c r="G407" s="276">
        <v>2</v>
      </c>
      <c r="H407" s="277"/>
    </row>
    <row r="408" spans="1:8" x14ac:dyDescent="0.2">
      <c r="A408" s="17">
        <v>363</v>
      </c>
      <c r="B408" s="18" t="s">
        <v>112</v>
      </c>
      <c r="C408" s="283">
        <f t="shared" ref="C408:F408" si="275">C409</f>
        <v>0</v>
      </c>
      <c r="D408" s="283">
        <f t="shared" si="275"/>
        <v>0</v>
      </c>
      <c r="E408" s="283">
        <f t="shared" si="275"/>
        <v>0</v>
      </c>
      <c r="F408" s="283">
        <f t="shared" si="275"/>
        <v>0</v>
      </c>
      <c r="G408" s="276">
        <v>3</v>
      </c>
      <c r="H408" s="277"/>
    </row>
    <row r="409" spans="1:8" ht="28.5" x14ac:dyDescent="0.2">
      <c r="A409" s="19">
        <v>3631</v>
      </c>
      <c r="B409" s="35" t="s">
        <v>113</v>
      </c>
      <c r="C409" s="310"/>
      <c r="D409" s="310"/>
      <c r="E409" s="311"/>
      <c r="F409" s="310"/>
      <c r="G409" s="276">
        <v>4</v>
      </c>
      <c r="H409" s="277"/>
    </row>
    <row r="410" spans="1:8" ht="28.5" x14ac:dyDescent="0.2">
      <c r="A410" s="17">
        <v>366</v>
      </c>
      <c r="B410" s="18" t="s">
        <v>44</v>
      </c>
      <c r="C410" s="283">
        <f t="shared" ref="C410:F410" si="276">C411</f>
        <v>0</v>
      </c>
      <c r="D410" s="283">
        <f t="shared" si="276"/>
        <v>0</v>
      </c>
      <c r="E410" s="283">
        <f t="shared" si="276"/>
        <v>0</v>
      </c>
      <c r="F410" s="283">
        <f t="shared" si="276"/>
        <v>0</v>
      </c>
      <c r="G410" s="276">
        <v>3</v>
      </c>
      <c r="H410" s="277"/>
    </row>
    <row r="411" spans="1:8" ht="28.5" x14ac:dyDescent="0.2">
      <c r="A411" s="19">
        <v>3662</v>
      </c>
      <c r="B411" s="35" t="s">
        <v>71</v>
      </c>
      <c r="C411" s="223"/>
      <c r="D411" s="223"/>
      <c r="E411" s="172"/>
      <c r="F411" s="223"/>
      <c r="G411" s="276">
        <v>4</v>
      </c>
      <c r="H411" s="277"/>
    </row>
    <row r="412" spans="1:8" ht="28.5" x14ac:dyDescent="0.2">
      <c r="A412" s="15">
        <v>42</v>
      </c>
      <c r="B412" s="16" t="s">
        <v>51</v>
      </c>
      <c r="C412" s="282">
        <f t="shared" ref="C412:D412" si="277">C413+C416+C418</f>
        <v>0</v>
      </c>
      <c r="D412" s="282">
        <f t="shared" si="277"/>
        <v>0</v>
      </c>
      <c r="E412" s="282">
        <f t="shared" ref="E412:F412" si="278">E413+E416+E418</f>
        <v>0</v>
      </c>
      <c r="F412" s="282">
        <f t="shared" si="278"/>
        <v>0</v>
      </c>
      <c r="G412" s="276">
        <v>2</v>
      </c>
      <c r="H412" s="277"/>
    </row>
    <row r="413" spans="1:8" x14ac:dyDescent="0.2">
      <c r="A413" s="17">
        <v>422</v>
      </c>
      <c r="B413" s="18" t="s">
        <v>52</v>
      </c>
      <c r="C413" s="283">
        <f t="shared" ref="C413:D413" si="279">SUM(C414:C415)</f>
        <v>0</v>
      </c>
      <c r="D413" s="283">
        <f t="shared" si="279"/>
        <v>0</v>
      </c>
      <c r="E413" s="283">
        <f t="shared" ref="E413" si="280">SUM(E414:E415)</f>
        <v>0</v>
      </c>
      <c r="F413" s="283">
        <f t="shared" ref="F413" si="281">SUM(F414:F415)</f>
        <v>0</v>
      </c>
      <c r="G413" s="276">
        <v>3</v>
      </c>
      <c r="H413" s="277"/>
    </row>
    <row r="414" spans="1:8" x14ac:dyDescent="0.2">
      <c r="A414" s="19">
        <v>4221</v>
      </c>
      <c r="B414" s="78" t="s">
        <v>121</v>
      </c>
      <c r="C414" s="310"/>
      <c r="D414" s="310"/>
      <c r="E414" s="311"/>
      <c r="F414" s="310"/>
      <c r="G414" s="276">
        <v>4</v>
      </c>
      <c r="H414" s="277"/>
    </row>
    <row r="415" spans="1:8" ht="28.5" x14ac:dyDescent="0.2">
      <c r="A415" s="19">
        <v>4224</v>
      </c>
      <c r="B415" s="35" t="s">
        <v>53</v>
      </c>
      <c r="C415" s="310"/>
      <c r="D415" s="310"/>
      <c r="E415" s="311"/>
      <c r="F415" s="310"/>
      <c r="G415" s="276">
        <v>4</v>
      </c>
      <c r="H415" s="277"/>
    </row>
    <row r="416" spans="1:8" x14ac:dyDescent="0.2">
      <c r="A416" s="17">
        <v>423</v>
      </c>
      <c r="B416" s="18" t="s">
        <v>167</v>
      </c>
      <c r="C416" s="283">
        <f t="shared" ref="C416:F416" si="282">C417</f>
        <v>0</v>
      </c>
      <c r="D416" s="283">
        <f t="shared" si="282"/>
        <v>0</v>
      </c>
      <c r="E416" s="283">
        <f t="shared" si="282"/>
        <v>0</v>
      </c>
      <c r="F416" s="283">
        <f t="shared" si="282"/>
        <v>0</v>
      </c>
      <c r="G416" s="276">
        <v>3</v>
      </c>
      <c r="H416" s="277"/>
    </row>
    <row r="417" spans="1:14" ht="28.5" x14ac:dyDescent="0.2">
      <c r="A417" s="19">
        <v>4233</v>
      </c>
      <c r="B417" s="35" t="s">
        <v>178</v>
      </c>
      <c r="C417" s="310"/>
      <c r="D417" s="310"/>
      <c r="E417" s="311"/>
      <c r="F417" s="310"/>
      <c r="G417" s="276">
        <v>4</v>
      </c>
      <c r="H417" s="277"/>
    </row>
    <row r="418" spans="1:14" ht="28.5" x14ac:dyDescent="0.2">
      <c r="A418" s="17">
        <v>426</v>
      </c>
      <c r="B418" s="18" t="s">
        <v>123</v>
      </c>
      <c r="C418" s="283">
        <f t="shared" ref="C418:F418" si="283">C419</f>
        <v>0</v>
      </c>
      <c r="D418" s="283">
        <f t="shared" si="283"/>
        <v>0</v>
      </c>
      <c r="E418" s="283">
        <f t="shared" si="283"/>
        <v>0</v>
      </c>
      <c r="F418" s="283">
        <f t="shared" si="283"/>
        <v>0</v>
      </c>
      <c r="G418" s="276">
        <v>3</v>
      </c>
      <c r="H418" s="277"/>
    </row>
    <row r="419" spans="1:14" x14ac:dyDescent="0.2">
      <c r="A419" s="318">
        <v>4262</v>
      </c>
      <c r="B419" s="319" t="s">
        <v>124</v>
      </c>
      <c r="C419" s="284"/>
      <c r="D419" s="284"/>
      <c r="E419" s="285"/>
      <c r="F419" s="284"/>
      <c r="G419" s="276">
        <v>4</v>
      </c>
      <c r="H419" s="277"/>
    </row>
    <row r="420" spans="1:14" x14ac:dyDescent="0.2">
      <c r="A420" s="192" t="s">
        <v>179</v>
      </c>
      <c r="B420" s="184" t="s">
        <v>180</v>
      </c>
      <c r="C420" s="159">
        <f t="shared" ref="C420:D420" si="284">C421+C441</f>
        <v>0</v>
      </c>
      <c r="D420" s="159">
        <f t="shared" si="284"/>
        <v>0</v>
      </c>
      <c r="E420" s="159">
        <f>E421+E441</f>
        <v>0</v>
      </c>
      <c r="F420" s="159">
        <f t="shared" ref="F420" si="285">F421+F441</f>
        <v>0</v>
      </c>
      <c r="G420" s="276" t="s">
        <v>19</v>
      </c>
      <c r="H420" s="277"/>
      <c r="K420" s="214"/>
    </row>
    <row r="421" spans="1:14" x14ac:dyDescent="0.2">
      <c r="A421" s="190" t="s">
        <v>83</v>
      </c>
      <c r="B421" s="125" t="s">
        <v>20</v>
      </c>
      <c r="C421" s="125">
        <f t="shared" ref="C421:E421" si="286">C422+C435</f>
        <v>0</v>
      </c>
      <c r="D421" s="125">
        <f t="shared" si="286"/>
        <v>0</v>
      </c>
      <c r="E421" s="125">
        <f t="shared" si="286"/>
        <v>0</v>
      </c>
      <c r="F421" s="125">
        <f t="shared" ref="F421" si="287">F422+F435</f>
        <v>0</v>
      </c>
      <c r="G421" s="276" t="s">
        <v>21</v>
      </c>
      <c r="H421" s="277"/>
    </row>
    <row r="422" spans="1:14" x14ac:dyDescent="0.2">
      <c r="A422" s="191" t="s">
        <v>145</v>
      </c>
      <c r="B422" s="123" t="s">
        <v>22</v>
      </c>
      <c r="C422" s="123">
        <f t="shared" ref="C422:D422" si="288">C423+C426+C433+C431</f>
        <v>0</v>
      </c>
      <c r="D422" s="123">
        <f t="shared" si="288"/>
        <v>0</v>
      </c>
      <c r="E422" s="123">
        <f t="shared" ref="E422" si="289">E423+E426+E433</f>
        <v>0</v>
      </c>
      <c r="F422" s="123">
        <f t="shared" ref="F422" si="290">F423+F426+F433+F431</f>
        <v>0</v>
      </c>
      <c r="G422" s="276">
        <v>2</v>
      </c>
      <c r="H422" s="277"/>
      <c r="K422" s="220"/>
      <c r="N422" s="214"/>
    </row>
    <row r="423" spans="1:14" x14ac:dyDescent="0.2">
      <c r="A423" s="17" t="s">
        <v>181</v>
      </c>
      <c r="B423" s="173" t="s">
        <v>106</v>
      </c>
      <c r="C423" s="121">
        <f t="shared" ref="C423:D423" si="291">C424+C425</f>
        <v>0</v>
      </c>
      <c r="D423" s="121">
        <f t="shared" si="291"/>
        <v>0</v>
      </c>
      <c r="E423" s="121">
        <f t="shared" ref="E423" si="292">E424</f>
        <v>0</v>
      </c>
      <c r="F423" s="121">
        <f t="shared" ref="F423" si="293">F424+F425</f>
        <v>0</v>
      </c>
      <c r="G423" s="276">
        <v>3</v>
      </c>
      <c r="H423" s="277"/>
      <c r="K423" s="214"/>
    </row>
    <row r="424" spans="1:14" x14ac:dyDescent="0.2">
      <c r="A424" s="19" t="s">
        <v>182</v>
      </c>
      <c r="B424" s="174" t="s">
        <v>175</v>
      </c>
      <c r="C424" s="224"/>
      <c r="D424" s="224"/>
      <c r="E424" s="122"/>
      <c r="F424" s="224"/>
      <c r="G424" s="276">
        <v>4</v>
      </c>
      <c r="H424" s="277"/>
      <c r="K424" s="220"/>
      <c r="N424" s="214"/>
    </row>
    <row r="425" spans="1:14" x14ac:dyDescent="0.2">
      <c r="A425" s="19">
        <v>3227</v>
      </c>
      <c r="B425" s="174" t="s">
        <v>183</v>
      </c>
      <c r="C425" s="224"/>
      <c r="D425" s="224"/>
      <c r="E425" s="122"/>
      <c r="F425" s="224"/>
      <c r="G425" s="276">
        <v>4</v>
      </c>
      <c r="H425" s="277"/>
      <c r="K425" s="220"/>
      <c r="N425" s="214"/>
    </row>
    <row r="426" spans="1:14" x14ac:dyDescent="0.2">
      <c r="A426" s="17" t="s">
        <v>146</v>
      </c>
      <c r="B426" s="173" t="s">
        <v>23</v>
      </c>
      <c r="C426" s="121">
        <f t="shared" ref="C426" si="294">SUM(C427:C430)</f>
        <v>0</v>
      </c>
      <c r="D426" s="121">
        <f>SUM(D427:D430)</f>
        <v>0</v>
      </c>
      <c r="E426" s="121">
        <f t="shared" ref="E426" si="295">SUM(E427:E430)</f>
        <v>0</v>
      </c>
      <c r="F426" s="121">
        <f>SUM(F427:F430)</f>
        <v>0</v>
      </c>
      <c r="G426" s="276">
        <v>3</v>
      </c>
      <c r="H426" s="277"/>
      <c r="K426" s="220"/>
    </row>
    <row r="427" spans="1:14" ht="28.5" x14ac:dyDescent="0.2">
      <c r="A427" s="19">
        <v>3232</v>
      </c>
      <c r="B427" s="178" t="s">
        <v>184</v>
      </c>
      <c r="C427" s="224"/>
      <c r="D427" s="224"/>
      <c r="E427" s="122"/>
      <c r="F427" s="224"/>
      <c r="G427" s="276">
        <v>4</v>
      </c>
      <c r="H427" s="301"/>
      <c r="K427" s="5"/>
      <c r="N427" s="5"/>
    </row>
    <row r="428" spans="1:14" x14ac:dyDescent="0.2">
      <c r="A428" s="19" t="s">
        <v>185</v>
      </c>
      <c r="B428" s="178" t="s">
        <v>68</v>
      </c>
      <c r="C428" s="224"/>
      <c r="D428" s="224"/>
      <c r="E428" s="122"/>
      <c r="F428" s="224"/>
      <c r="G428" s="276">
        <v>4</v>
      </c>
      <c r="H428" s="277"/>
    </row>
    <row r="429" spans="1:14" x14ac:dyDescent="0.2">
      <c r="A429" s="19">
        <v>3237</v>
      </c>
      <c r="B429" s="178" t="s">
        <v>26</v>
      </c>
      <c r="C429" s="224"/>
      <c r="D429" s="224"/>
      <c r="E429" s="122"/>
      <c r="F429" s="224"/>
      <c r="G429" s="276">
        <v>4</v>
      </c>
      <c r="H429" s="277"/>
      <c r="K429" s="5"/>
    </row>
    <row r="430" spans="1:14" x14ac:dyDescent="0.2">
      <c r="A430" s="19">
        <v>3239</v>
      </c>
      <c r="B430" s="178" t="s">
        <v>27</v>
      </c>
      <c r="C430" s="223"/>
      <c r="D430" s="223"/>
      <c r="E430" s="172"/>
      <c r="F430" s="223"/>
      <c r="G430" s="276">
        <v>4</v>
      </c>
      <c r="H430" s="277"/>
    </row>
    <row r="431" spans="1:14" ht="28.5" x14ac:dyDescent="0.2">
      <c r="A431" s="17">
        <v>324</v>
      </c>
      <c r="B431" s="173" t="s">
        <v>186</v>
      </c>
      <c r="C431" s="121">
        <f t="shared" ref="C431:F431" si="296">C432</f>
        <v>0</v>
      </c>
      <c r="D431" s="121">
        <f t="shared" si="296"/>
        <v>0</v>
      </c>
      <c r="E431" s="121"/>
      <c r="F431" s="121">
        <f t="shared" si="296"/>
        <v>0</v>
      </c>
      <c r="G431" s="276">
        <v>3</v>
      </c>
      <c r="H431" s="277"/>
    </row>
    <row r="432" spans="1:14" ht="28.5" x14ac:dyDescent="0.2">
      <c r="A432" s="19">
        <v>3241</v>
      </c>
      <c r="B432" s="178" t="s">
        <v>186</v>
      </c>
      <c r="C432" s="223"/>
      <c r="D432" s="223"/>
      <c r="E432" s="172"/>
      <c r="F432" s="223"/>
      <c r="G432" s="276">
        <v>4</v>
      </c>
      <c r="H432" s="277"/>
    </row>
    <row r="433" spans="1:14" ht="28.5" x14ac:dyDescent="0.2">
      <c r="A433" s="17">
        <v>329</v>
      </c>
      <c r="B433" s="18" t="s">
        <v>29</v>
      </c>
      <c r="C433" s="283">
        <f t="shared" ref="C433:F433" si="297">C434</f>
        <v>0</v>
      </c>
      <c r="D433" s="283">
        <f t="shared" si="297"/>
        <v>0</v>
      </c>
      <c r="E433" s="283">
        <f t="shared" si="297"/>
        <v>0</v>
      </c>
      <c r="F433" s="283">
        <f t="shared" si="297"/>
        <v>0</v>
      </c>
      <c r="G433" s="276">
        <v>3</v>
      </c>
      <c r="H433" s="277"/>
      <c r="K433" s="214"/>
      <c r="N433" s="5"/>
    </row>
    <row r="434" spans="1:14" x14ac:dyDescent="0.2">
      <c r="A434" s="19">
        <v>3292</v>
      </c>
      <c r="B434" s="178" t="s">
        <v>187</v>
      </c>
      <c r="C434" s="223"/>
      <c r="D434" s="223"/>
      <c r="E434" s="172"/>
      <c r="F434" s="223"/>
      <c r="G434" s="276">
        <v>4</v>
      </c>
      <c r="H434" s="277"/>
    </row>
    <row r="435" spans="1:14" x14ac:dyDescent="0.2">
      <c r="A435" s="191" t="s">
        <v>188</v>
      </c>
      <c r="B435" s="123" t="s">
        <v>51</v>
      </c>
      <c r="C435" s="123">
        <f t="shared" ref="C435:D435" si="298">C439+C436</f>
        <v>0</v>
      </c>
      <c r="D435" s="123">
        <f t="shared" si="298"/>
        <v>0</v>
      </c>
      <c r="E435" s="123">
        <f t="shared" ref="E435:F435" si="299">E439+E436</f>
        <v>0</v>
      </c>
      <c r="F435" s="123">
        <f t="shared" si="299"/>
        <v>0</v>
      </c>
      <c r="G435" s="276">
        <v>2</v>
      </c>
      <c r="H435" s="277"/>
    </row>
    <row r="436" spans="1:14" x14ac:dyDescent="0.2">
      <c r="A436" s="17" t="s">
        <v>189</v>
      </c>
      <c r="B436" s="18" t="s">
        <v>143</v>
      </c>
      <c r="C436" s="283">
        <f t="shared" ref="C436:D436" si="300">SUM(C437:C438)</f>
        <v>0</v>
      </c>
      <c r="D436" s="283">
        <f t="shared" si="300"/>
        <v>0</v>
      </c>
      <c r="E436" s="283">
        <f t="shared" ref="E436:F436" si="301">SUM(E437:E438)</f>
        <v>0</v>
      </c>
      <c r="F436" s="283">
        <f t="shared" si="301"/>
        <v>0</v>
      </c>
      <c r="G436" s="276">
        <v>3</v>
      </c>
      <c r="H436" s="277"/>
    </row>
    <row r="437" spans="1:14" x14ac:dyDescent="0.2">
      <c r="A437" s="19" t="s">
        <v>190</v>
      </c>
      <c r="B437" s="178" t="s">
        <v>144</v>
      </c>
      <c r="C437" s="224"/>
      <c r="D437" s="224"/>
      <c r="E437" s="122"/>
      <c r="F437" s="224"/>
      <c r="G437" s="276">
        <v>4</v>
      </c>
      <c r="H437" s="277"/>
    </row>
    <row r="438" spans="1:14" ht="28.5" x14ac:dyDescent="0.2">
      <c r="A438" s="19" t="s">
        <v>191</v>
      </c>
      <c r="B438" s="178" t="s">
        <v>192</v>
      </c>
      <c r="C438" s="224"/>
      <c r="D438" s="224"/>
      <c r="E438" s="122"/>
      <c r="F438" s="224"/>
      <c r="G438" s="276">
        <v>4</v>
      </c>
      <c r="H438" s="277"/>
    </row>
    <row r="439" spans="1:14" x14ac:dyDescent="0.2">
      <c r="A439" s="17" t="s">
        <v>176</v>
      </c>
      <c r="B439" s="173" t="s">
        <v>52</v>
      </c>
      <c r="C439" s="121">
        <f t="shared" ref="C439:F439" si="302">C440</f>
        <v>0</v>
      </c>
      <c r="D439" s="121">
        <f t="shared" si="302"/>
        <v>0</v>
      </c>
      <c r="E439" s="121">
        <f t="shared" si="302"/>
        <v>0</v>
      </c>
      <c r="F439" s="121">
        <f t="shared" si="302"/>
        <v>0</v>
      </c>
      <c r="G439" s="276">
        <v>3</v>
      </c>
      <c r="H439" s="277"/>
    </row>
    <row r="440" spans="1:14" ht="28.5" x14ac:dyDescent="0.2">
      <c r="A440" s="19" t="s">
        <v>177</v>
      </c>
      <c r="B440" s="178" t="s">
        <v>53</v>
      </c>
      <c r="C440" s="224"/>
      <c r="D440" s="224"/>
      <c r="E440" s="122"/>
      <c r="F440" s="224"/>
      <c r="G440" s="276">
        <v>4</v>
      </c>
      <c r="H440" s="277"/>
    </row>
    <row r="441" spans="1:14" x14ac:dyDescent="0.2">
      <c r="A441" s="190" t="s">
        <v>85</v>
      </c>
      <c r="B441" s="177" t="s">
        <v>86</v>
      </c>
      <c r="C441" s="125">
        <f t="shared" ref="C441:F441" si="303">C442</f>
        <v>0</v>
      </c>
      <c r="D441" s="125">
        <f t="shared" si="303"/>
        <v>0</v>
      </c>
      <c r="E441" s="125">
        <f t="shared" si="303"/>
        <v>0</v>
      </c>
      <c r="F441" s="125">
        <f t="shared" si="303"/>
        <v>0</v>
      </c>
      <c r="G441" s="276" t="s">
        <v>87</v>
      </c>
      <c r="H441" s="277"/>
    </row>
    <row r="442" spans="1:14" x14ac:dyDescent="0.2">
      <c r="A442" s="191" t="s">
        <v>145</v>
      </c>
      <c r="B442" s="123" t="s">
        <v>22</v>
      </c>
      <c r="C442" s="123">
        <f t="shared" ref="C442:F442" si="304">C443</f>
        <v>0</v>
      </c>
      <c r="D442" s="123">
        <f t="shared" si="304"/>
        <v>0</v>
      </c>
      <c r="E442" s="123">
        <f t="shared" si="304"/>
        <v>0</v>
      </c>
      <c r="F442" s="123">
        <f t="shared" si="304"/>
        <v>0</v>
      </c>
      <c r="G442" s="276">
        <v>2</v>
      </c>
      <c r="H442" s="277"/>
    </row>
    <row r="443" spans="1:14" x14ac:dyDescent="0.2">
      <c r="A443" s="17" t="s">
        <v>146</v>
      </c>
      <c r="B443" s="173" t="s">
        <v>23</v>
      </c>
      <c r="C443" s="121">
        <f t="shared" ref="C443:E443" si="305">C444+C445</f>
        <v>0</v>
      </c>
      <c r="D443" s="121">
        <f t="shared" si="305"/>
        <v>0</v>
      </c>
      <c r="E443" s="121">
        <f t="shared" si="305"/>
        <v>0</v>
      </c>
      <c r="F443" s="121">
        <f t="shared" ref="F443" si="306">F444+F445</f>
        <v>0</v>
      </c>
      <c r="G443" s="276">
        <v>3</v>
      </c>
      <c r="H443" s="277"/>
    </row>
    <row r="444" spans="1:14" x14ac:dyDescent="0.2">
      <c r="A444" s="19">
        <v>3235</v>
      </c>
      <c r="B444" s="178" t="s">
        <v>68</v>
      </c>
      <c r="C444" s="225"/>
      <c r="D444" s="225"/>
      <c r="E444" s="152"/>
      <c r="F444" s="225"/>
      <c r="G444" s="276">
        <v>4</v>
      </c>
      <c r="H444" s="277"/>
    </row>
    <row r="445" spans="1:14" x14ac:dyDescent="0.2">
      <c r="A445" s="19" t="s">
        <v>193</v>
      </c>
      <c r="B445" s="178" t="s">
        <v>26</v>
      </c>
      <c r="C445" s="225"/>
      <c r="D445" s="225"/>
      <c r="E445" s="152"/>
      <c r="F445" s="225"/>
      <c r="G445" s="276">
        <v>4</v>
      </c>
      <c r="H445" s="277"/>
    </row>
    <row r="446" spans="1:14" ht="28.5" x14ac:dyDescent="0.2">
      <c r="A446" s="11" t="s">
        <v>194</v>
      </c>
      <c r="B446" s="12" t="s">
        <v>195</v>
      </c>
      <c r="C446" s="280">
        <f t="shared" ref="C446:F446" si="307">C447</f>
        <v>0</v>
      </c>
      <c r="D446" s="280">
        <f t="shared" si="307"/>
        <v>0</v>
      </c>
      <c r="E446" s="280">
        <f t="shared" si="307"/>
        <v>0</v>
      </c>
      <c r="F446" s="280">
        <f t="shared" si="307"/>
        <v>0</v>
      </c>
      <c r="G446" s="276" t="s">
        <v>19</v>
      </c>
      <c r="H446" s="277"/>
    </row>
    <row r="447" spans="1:14" x14ac:dyDescent="0.2">
      <c r="A447" s="13">
        <v>11</v>
      </c>
      <c r="B447" s="14" t="s">
        <v>20</v>
      </c>
      <c r="C447" s="281">
        <f t="shared" ref="C447:D447" si="308">C448+C465</f>
        <v>0</v>
      </c>
      <c r="D447" s="281">
        <f t="shared" si="308"/>
        <v>0</v>
      </c>
      <c r="E447" s="281">
        <f t="shared" ref="E447:F447" si="309">E448+E465</f>
        <v>0</v>
      </c>
      <c r="F447" s="281">
        <f t="shared" si="309"/>
        <v>0</v>
      </c>
      <c r="G447" s="276" t="s">
        <v>21</v>
      </c>
      <c r="H447" s="277"/>
    </row>
    <row r="448" spans="1:14" x14ac:dyDescent="0.2">
      <c r="A448" s="15">
        <v>32</v>
      </c>
      <c r="B448" s="16" t="s">
        <v>22</v>
      </c>
      <c r="C448" s="282">
        <f t="shared" ref="C448:D448" si="310">C449+C452+C456+C461+C463</f>
        <v>0</v>
      </c>
      <c r="D448" s="282">
        <f t="shared" si="310"/>
        <v>0</v>
      </c>
      <c r="E448" s="282">
        <f t="shared" ref="E448:F448" si="311">E449+E452+E456+E461+E463</f>
        <v>0</v>
      </c>
      <c r="F448" s="282">
        <f t="shared" si="311"/>
        <v>0</v>
      </c>
      <c r="G448" s="276">
        <v>2</v>
      </c>
      <c r="H448" s="277"/>
    </row>
    <row r="449" spans="1:8" x14ac:dyDescent="0.2">
      <c r="A449" s="17">
        <v>321</v>
      </c>
      <c r="B449" s="18" t="s">
        <v>102</v>
      </c>
      <c r="C449" s="283">
        <f t="shared" ref="C449:D449" si="312">SUM(C450:C451)</f>
        <v>0</v>
      </c>
      <c r="D449" s="283">
        <f t="shared" si="312"/>
        <v>0</v>
      </c>
      <c r="E449" s="283">
        <f t="shared" ref="E449" si="313">SUM(E450:E451)</f>
        <v>0</v>
      </c>
      <c r="F449" s="283">
        <f t="shared" ref="F449" si="314">SUM(F450:F451)</f>
        <v>0</v>
      </c>
      <c r="G449" s="276">
        <v>3</v>
      </c>
      <c r="H449" s="277"/>
    </row>
    <row r="450" spans="1:8" x14ac:dyDescent="0.2">
      <c r="A450" s="19">
        <v>3211</v>
      </c>
      <c r="B450" s="35" t="s">
        <v>103</v>
      </c>
      <c r="C450" s="223"/>
      <c r="D450" s="223"/>
      <c r="E450" s="172"/>
      <c r="F450" s="223"/>
      <c r="G450" s="276">
        <v>4</v>
      </c>
      <c r="H450" s="277"/>
    </row>
    <row r="451" spans="1:8" ht="28.5" x14ac:dyDescent="0.2">
      <c r="A451" s="19">
        <v>3213</v>
      </c>
      <c r="B451" s="35" t="s">
        <v>105</v>
      </c>
      <c r="C451" s="223"/>
      <c r="D451" s="223"/>
      <c r="E451" s="172"/>
      <c r="F451" s="223"/>
      <c r="G451" s="276">
        <v>4</v>
      </c>
      <c r="H451" s="277"/>
    </row>
    <row r="452" spans="1:8" x14ac:dyDescent="0.2">
      <c r="A452" s="17" t="s">
        <v>181</v>
      </c>
      <c r="B452" s="92" t="s">
        <v>106</v>
      </c>
      <c r="C452" s="283">
        <f t="shared" ref="C452" si="315">C453+C455+C454</f>
        <v>0</v>
      </c>
      <c r="D452" s="283">
        <f>D453+D455+D454</f>
        <v>0</v>
      </c>
      <c r="E452" s="283">
        <f t="shared" ref="E452" si="316">E453+E455+E454</f>
        <v>0</v>
      </c>
      <c r="F452" s="283">
        <f>F453+F455+F454</f>
        <v>0</v>
      </c>
      <c r="G452" s="276">
        <v>3</v>
      </c>
      <c r="H452" s="277"/>
    </row>
    <row r="453" spans="1:8" ht="28.5" x14ac:dyDescent="0.2">
      <c r="A453" s="19" t="s">
        <v>196</v>
      </c>
      <c r="B453" s="183" t="s">
        <v>107</v>
      </c>
      <c r="C453" s="223"/>
      <c r="D453" s="223"/>
      <c r="E453" s="172"/>
      <c r="F453" s="223"/>
      <c r="G453" s="276">
        <v>4</v>
      </c>
      <c r="H453" s="277"/>
    </row>
    <row r="454" spans="1:8" ht="28.5" x14ac:dyDescent="0.2">
      <c r="A454" s="19">
        <v>3224</v>
      </c>
      <c r="B454" s="183" t="s">
        <v>197</v>
      </c>
      <c r="C454" s="223"/>
      <c r="D454" s="223"/>
      <c r="E454" s="172"/>
      <c r="F454" s="223"/>
      <c r="G454" s="276">
        <v>4</v>
      </c>
      <c r="H454" s="277"/>
    </row>
    <row r="455" spans="1:8" x14ac:dyDescent="0.2">
      <c r="A455" s="19">
        <v>3225</v>
      </c>
      <c r="B455" s="183" t="s">
        <v>155</v>
      </c>
      <c r="C455" s="223"/>
      <c r="D455" s="223"/>
      <c r="E455" s="172"/>
      <c r="F455" s="223"/>
      <c r="G455" s="276">
        <v>4</v>
      </c>
      <c r="H455" s="277"/>
    </row>
    <row r="456" spans="1:8" x14ac:dyDescent="0.2">
      <c r="A456" s="17">
        <v>323</v>
      </c>
      <c r="B456" s="18" t="s">
        <v>23</v>
      </c>
      <c r="C456" s="283">
        <f t="shared" ref="C456:D456" si="317">SUM(C457:C460)</f>
        <v>0</v>
      </c>
      <c r="D456" s="283">
        <f t="shared" si="317"/>
        <v>0</v>
      </c>
      <c r="E456" s="283">
        <f t="shared" ref="E456" si="318">SUM(E457:E460)</f>
        <v>0</v>
      </c>
      <c r="F456" s="283">
        <f t="shared" ref="F456" si="319">SUM(F457:F460)</f>
        <v>0</v>
      </c>
      <c r="G456" s="276">
        <v>3</v>
      </c>
      <c r="H456" s="277"/>
    </row>
    <row r="457" spans="1:8" x14ac:dyDescent="0.2">
      <c r="A457" s="19">
        <v>3233</v>
      </c>
      <c r="B457" s="35" t="s">
        <v>25</v>
      </c>
      <c r="C457" s="223"/>
      <c r="D457" s="223"/>
      <c r="E457" s="172"/>
      <c r="F457" s="223"/>
      <c r="G457" s="276">
        <v>4</v>
      </c>
      <c r="H457" s="277"/>
    </row>
    <row r="458" spans="1:8" x14ac:dyDescent="0.2">
      <c r="A458" s="19">
        <v>3235</v>
      </c>
      <c r="B458" s="35" t="s">
        <v>68</v>
      </c>
      <c r="C458" s="310"/>
      <c r="D458" s="310"/>
      <c r="E458" s="311"/>
      <c r="F458" s="310"/>
      <c r="G458" s="276">
        <v>4</v>
      </c>
      <c r="H458" s="277"/>
    </row>
    <row r="459" spans="1:8" x14ac:dyDescent="0.2">
      <c r="A459" s="19">
        <v>3237</v>
      </c>
      <c r="B459" s="35" t="s">
        <v>26</v>
      </c>
      <c r="C459" s="223"/>
      <c r="D459" s="223"/>
      <c r="E459" s="172"/>
      <c r="F459" s="223"/>
      <c r="G459" s="276">
        <v>4</v>
      </c>
      <c r="H459" s="301"/>
    </row>
    <row r="460" spans="1:8" x14ac:dyDescent="0.2">
      <c r="A460" s="19">
        <v>3239</v>
      </c>
      <c r="B460" s="35" t="s">
        <v>27</v>
      </c>
      <c r="C460" s="223"/>
      <c r="D460" s="223"/>
      <c r="E460" s="172"/>
      <c r="F460" s="223"/>
      <c r="G460" s="276">
        <v>4</v>
      </c>
      <c r="H460" s="277"/>
    </row>
    <row r="461" spans="1:8" ht="28.5" x14ac:dyDescent="0.2">
      <c r="A461" s="17">
        <v>324</v>
      </c>
      <c r="B461" s="18" t="s">
        <v>28</v>
      </c>
      <c r="C461" s="283">
        <f t="shared" ref="C461:F461" si="320">C462</f>
        <v>0</v>
      </c>
      <c r="D461" s="283">
        <f t="shared" si="320"/>
        <v>0</v>
      </c>
      <c r="E461" s="283">
        <f t="shared" si="320"/>
        <v>0</v>
      </c>
      <c r="F461" s="283">
        <f t="shared" si="320"/>
        <v>0</v>
      </c>
      <c r="G461" s="276">
        <v>3</v>
      </c>
      <c r="H461" s="277"/>
    </row>
    <row r="462" spans="1:8" ht="28.5" x14ac:dyDescent="0.2">
      <c r="A462" s="19">
        <v>3241</v>
      </c>
      <c r="B462" s="35" t="s">
        <v>28</v>
      </c>
      <c r="C462" s="310"/>
      <c r="D462" s="310"/>
      <c r="E462" s="311"/>
      <c r="F462" s="310"/>
      <c r="G462" s="276">
        <v>4</v>
      </c>
      <c r="H462" s="277"/>
    </row>
    <row r="463" spans="1:8" ht="28.5" x14ac:dyDescent="0.2">
      <c r="A463" s="17">
        <v>329</v>
      </c>
      <c r="B463" s="18" t="s">
        <v>29</v>
      </c>
      <c r="C463" s="283">
        <f t="shared" ref="C463:F463" si="321">C464</f>
        <v>0</v>
      </c>
      <c r="D463" s="283">
        <f t="shared" si="321"/>
        <v>0</v>
      </c>
      <c r="E463" s="283">
        <f t="shared" si="321"/>
        <v>0</v>
      </c>
      <c r="F463" s="283">
        <f t="shared" si="321"/>
        <v>0</v>
      </c>
      <c r="G463" s="276">
        <v>3</v>
      </c>
      <c r="H463" s="277"/>
    </row>
    <row r="464" spans="1:8" x14ac:dyDescent="0.2">
      <c r="A464" s="19">
        <v>3293</v>
      </c>
      <c r="B464" s="35" t="s">
        <v>70</v>
      </c>
      <c r="C464" s="223"/>
      <c r="D464" s="223"/>
      <c r="E464" s="172"/>
      <c r="F464" s="223"/>
      <c r="G464" s="276">
        <v>4</v>
      </c>
      <c r="H464" s="277"/>
    </row>
    <row r="465" spans="1:8" ht="28.5" x14ac:dyDescent="0.2">
      <c r="A465" s="15">
        <v>42</v>
      </c>
      <c r="B465" s="16" t="s">
        <v>51</v>
      </c>
      <c r="C465" s="282">
        <f t="shared" ref="C465:F466" si="322">C466</f>
        <v>0</v>
      </c>
      <c r="D465" s="282">
        <f t="shared" si="322"/>
        <v>0</v>
      </c>
      <c r="E465" s="282">
        <f t="shared" si="322"/>
        <v>0</v>
      </c>
      <c r="F465" s="282">
        <f t="shared" si="322"/>
        <v>0</v>
      </c>
      <c r="G465" s="276">
        <v>2</v>
      </c>
      <c r="H465" s="277"/>
    </row>
    <row r="466" spans="1:8" x14ac:dyDescent="0.2">
      <c r="A466" s="17">
        <v>422</v>
      </c>
      <c r="B466" s="18" t="s">
        <v>52</v>
      </c>
      <c r="C466" s="283">
        <f t="shared" si="322"/>
        <v>0</v>
      </c>
      <c r="D466" s="283">
        <f t="shared" si="322"/>
        <v>0</v>
      </c>
      <c r="E466" s="283">
        <f t="shared" si="322"/>
        <v>0</v>
      </c>
      <c r="F466" s="283">
        <f t="shared" si="322"/>
        <v>0</v>
      </c>
      <c r="G466" s="276">
        <v>3</v>
      </c>
      <c r="H466" s="277"/>
    </row>
    <row r="467" spans="1:8" x14ac:dyDescent="0.2">
      <c r="A467" s="45">
        <v>4221</v>
      </c>
      <c r="B467" s="35" t="s">
        <v>121</v>
      </c>
      <c r="C467" s="223"/>
      <c r="D467" s="223"/>
      <c r="E467" s="172"/>
      <c r="F467" s="223"/>
      <c r="G467" s="276">
        <v>4</v>
      </c>
      <c r="H467" s="277"/>
    </row>
    <row r="468" spans="1:8" ht="42.75" x14ac:dyDescent="0.2">
      <c r="A468" s="320" t="s">
        <v>198</v>
      </c>
      <c r="B468" s="321" t="s">
        <v>199</v>
      </c>
      <c r="C468" s="324">
        <f t="shared" ref="C468:D468" si="323">C469+C482</f>
        <v>0</v>
      </c>
      <c r="D468" s="324">
        <f t="shared" si="323"/>
        <v>0</v>
      </c>
      <c r="E468" s="324">
        <f>E469+E482</f>
        <v>0</v>
      </c>
      <c r="F468" s="324">
        <f t="shared" ref="F468" si="324">F469+F482</f>
        <v>0</v>
      </c>
      <c r="G468" s="276" t="s">
        <v>19</v>
      </c>
      <c r="H468" s="277"/>
    </row>
    <row r="469" spans="1:8" x14ac:dyDescent="0.2">
      <c r="A469" s="13">
        <v>11</v>
      </c>
      <c r="B469" s="14" t="s">
        <v>20</v>
      </c>
      <c r="C469" s="281">
        <f t="shared" ref="C469:E469" si="325">C470+C473+C479</f>
        <v>0</v>
      </c>
      <c r="D469" s="281">
        <f t="shared" si="325"/>
        <v>0</v>
      </c>
      <c r="E469" s="281">
        <f t="shared" si="325"/>
        <v>0</v>
      </c>
      <c r="F469" s="281">
        <f t="shared" ref="F469" si="326">F470+F473+F479</f>
        <v>0</v>
      </c>
      <c r="G469" s="276" t="s">
        <v>21</v>
      </c>
      <c r="H469" s="277"/>
    </row>
    <row r="470" spans="1:8" ht="28.5" x14ac:dyDescent="0.2">
      <c r="A470" s="15">
        <v>36</v>
      </c>
      <c r="B470" s="16" t="s">
        <v>43</v>
      </c>
      <c r="C470" s="294">
        <f t="shared" ref="C470:F471" si="327">C471</f>
        <v>0</v>
      </c>
      <c r="D470" s="294">
        <f t="shared" si="327"/>
        <v>0</v>
      </c>
      <c r="E470" s="294">
        <f t="shared" si="327"/>
        <v>0</v>
      </c>
      <c r="F470" s="294">
        <f t="shared" si="327"/>
        <v>0</v>
      </c>
      <c r="G470" s="276">
        <v>2</v>
      </c>
      <c r="H470" s="277"/>
    </row>
    <row r="471" spans="1:8" ht="28.5" x14ac:dyDescent="0.2">
      <c r="A471" s="17">
        <v>366</v>
      </c>
      <c r="B471" s="18" t="s">
        <v>44</v>
      </c>
      <c r="C471" s="295">
        <f t="shared" si="327"/>
        <v>0</v>
      </c>
      <c r="D471" s="295">
        <f t="shared" si="327"/>
        <v>0</v>
      </c>
      <c r="E471" s="295">
        <f t="shared" si="327"/>
        <v>0</v>
      </c>
      <c r="F471" s="295">
        <f t="shared" si="327"/>
        <v>0</v>
      </c>
      <c r="G471" s="276">
        <v>3</v>
      </c>
      <c r="H471" s="277"/>
    </row>
    <row r="472" spans="1:8" ht="28.5" x14ac:dyDescent="0.2">
      <c r="A472" s="19">
        <v>3661</v>
      </c>
      <c r="B472" s="35" t="s">
        <v>45</v>
      </c>
      <c r="C472" s="223"/>
      <c r="D472" s="223"/>
      <c r="E472" s="172"/>
      <c r="F472" s="223"/>
      <c r="G472" s="276">
        <v>4</v>
      </c>
      <c r="H472" s="277"/>
    </row>
    <row r="473" spans="1:8" ht="28.5" x14ac:dyDescent="0.2">
      <c r="A473" s="15">
        <v>42</v>
      </c>
      <c r="B473" s="16" t="s">
        <v>51</v>
      </c>
      <c r="C473" s="282">
        <f t="shared" ref="C473:D473" si="328">C476+C474</f>
        <v>0</v>
      </c>
      <c r="D473" s="282">
        <f t="shared" si="328"/>
        <v>0</v>
      </c>
      <c r="E473" s="282">
        <f>E476+E474</f>
        <v>0</v>
      </c>
      <c r="F473" s="282">
        <f t="shared" ref="F473" si="329">F476+F474</f>
        <v>0</v>
      </c>
      <c r="G473" s="276">
        <v>2</v>
      </c>
      <c r="H473" s="277"/>
    </row>
    <row r="474" spans="1:8" x14ac:dyDescent="0.2">
      <c r="A474" s="17">
        <v>423</v>
      </c>
      <c r="B474" s="18" t="s">
        <v>167</v>
      </c>
      <c r="C474" s="295"/>
      <c r="D474" s="295">
        <f>D475</f>
        <v>0</v>
      </c>
      <c r="E474" s="295"/>
      <c r="F474" s="295">
        <f>F475</f>
        <v>0</v>
      </c>
      <c r="G474" s="276">
        <v>3</v>
      </c>
      <c r="H474" s="277"/>
    </row>
    <row r="475" spans="1:8" ht="28.5" x14ac:dyDescent="0.2">
      <c r="A475" s="45">
        <v>4233</v>
      </c>
      <c r="B475" s="35" t="s">
        <v>178</v>
      </c>
      <c r="C475" s="310"/>
      <c r="D475" s="310"/>
      <c r="E475" s="311"/>
      <c r="F475" s="310"/>
      <c r="G475" s="276">
        <v>4</v>
      </c>
      <c r="H475" s="325"/>
    </row>
    <row r="476" spans="1:8" x14ac:dyDescent="0.2">
      <c r="A476" s="17">
        <v>422</v>
      </c>
      <c r="B476" s="18" t="s">
        <v>52</v>
      </c>
      <c r="C476" s="283">
        <f t="shared" ref="C476:D476" si="330">SUM(C477:C478)</f>
        <v>0</v>
      </c>
      <c r="D476" s="283">
        <f t="shared" si="330"/>
        <v>0</v>
      </c>
      <c r="E476" s="283">
        <f t="shared" ref="E476" si="331">SUM(E477:E478)</f>
        <v>0</v>
      </c>
      <c r="F476" s="283">
        <f t="shared" ref="F476" si="332">SUM(F477:F478)</f>
        <v>0</v>
      </c>
      <c r="G476" s="276">
        <v>3</v>
      </c>
      <c r="H476" s="277"/>
    </row>
    <row r="477" spans="1:8" x14ac:dyDescent="0.2">
      <c r="A477" s="45">
        <v>4221</v>
      </c>
      <c r="B477" s="35" t="s">
        <v>121</v>
      </c>
      <c r="C477" s="310"/>
      <c r="D477" s="310"/>
      <c r="E477" s="311"/>
      <c r="F477" s="310"/>
      <c r="G477" s="276">
        <v>4</v>
      </c>
      <c r="H477" s="277"/>
    </row>
    <row r="478" spans="1:8" ht="28.5" x14ac:dyDescent="0.2">
      <c r="A478" s="19">
        <v>4224</v>
      </c>
      <c r="B478" s="35" t="s">
        <v>53</v>
      </c>
      <c r="C478" s="223"/>
      <c r="D478" s="223"/>
      <c r="E478" s="172"/>
      <c r="F478" s="223"/>
      <c r="G478" s="276">
        <v>4</v>
      </c>
      <c r="H478" s="277"/>
    </row>
    <row r="479" spans="1:8" ht="28.5" x14ac:dyDescent="0.2">
      <c r="A479" s="15">
        <v>45</v>
      </c>
      <c r="B479" s="16" t="s">
        <v>125</v>
      </c>
      <c r="C479" s="282">
        <f t="shared" ref="C479:F480" si="333">C480</f>
        <v>0</v>
      </c>
      <c r="D479" s="282">
        <f t="shared" si="333"/>
        <v>0</v>
      </c>
      <c r="E479" s="282">
        <f t="shared" si="333"/>
        <v>0</v>
      </c>
      <c r="F479" s="282">
        <f t="shared" si="333"/>
        <v>0</v>
      </c>
      <c r="G479" s="276">
        <v>2</v>
      </c>
      <c r="H479" s="277"/>
    </row>
    <row r="480" spans="1:8" ht="28.5" x14ac:dyDescent="0.2">
      <c r="A480" s="17">
        <v>451</v>
      </c>
      <c r="B480" s="18" t="s">
        <v>126</v>
      </c>
      <c r="C480" s="283">
        <f t="shared" si="333"/>
        <v>0</v>
      </c>
      <c r="D480" s="283">
        <f t="shared" si="333"/>
        <v>0</v>
      </c>
      <c r="E480" s="283">
        <f t="shared" si="333"/>
        <v>0</v>
      </c>
      <c r="F480" s="283">
        <f t="shared" si="333"/>
        <v>0</v>
      </c>
      <c r="G480" s="276">
        <v>3</v>
      </c>
      <c r="H480" s="277"/>
    </row>
    <row r="481" spans="1:8" ht="28.5" x14ac:dyDescent="0.2">
      <c r="A481" s="19">
        <v>4511</v>
      </c>
      <c r="B481" s="20" t="s">
        <v>126</v>
      </c>
      <c r="C481" s="284"/>
      <c r="D481" s="284"/>
      <c r="E481" s="285"/>
      <c r="F481" s="284"/>
      <c r="G481" s="276">
        <v>4</v>
      </c>
      <c r="H481" s="277"/>
    </row>
    <row r="482" spans="1:8" x14ac:dyDescent="0.2">
      <c r="A482" s="326">
        <v>815</v>
      </c>
      <c r="B482" s="14" t="s">
        <v>171</v>
      </c>
      <c r="C482" s="327">
        <f t="shared" ref="C482:F482" si="334">C483</f>
        <v>0</v>
      </c>
      <c r="D482" s="327">
        <f t="shared" si="334"/>
        <v>0</v>
      </c>
      <c r="E482" s="327">
        <f t="shared" si="334"/>
        <v>0</v>
      </c>
      <c r="F482" s="327">
        <f t="shared" si="334"/>
        <v>0</v>
      </c>
      <c r="G482" s="276" t="s">
        <v>172</v>
      </c>
      <c r="H482" s="277"/>
    </row>
    <row r="483" spans="1:8" ht="28.5" x14ac:dyDescent="0.2">
      <c r="A483" s="253">
        <v>42</v>
      </c>
      <c r="B483" s="254" t="s">
        <v>51</v>
      </c>
      <c r="C483" s="294">
        <f t="shared" ref="C483:E483" si="335">C484+C487</f>
        <v>0</v>
      </c>
      <c r="D483" s="294">
        <f t="shared" si="335"/>
        <v>0</v>
      </c>
      <c r="E483" s="294">
        <f t="shared" si="335"/>
        <v>0</v>
      </c>
      <c r="F483" s="294">
        <f t="shared" ref="F483" si="336">F484+F487</f>
        <v>0</v>
      </c>
      <c r="G483" s="276">
        <v>2</v>
      </c>
      <c r="H483" s="277"/>
    </row>
    <row r="484" spans="1:8" x14ac:dyDescent="0.2">
      <c r="A484" s="17">
        <v>423</v>
      </c>
      <c r="B484" s="18" t="s">
        <v>167</v>
      </c>
      <c r="C484" s="283">
        <f t="shared" ref="C484:D484" si="337">C486+C485</f>
        <v>0</v>
      </c>
      <c r="D484" s="283">
        <f t="shared" si="337"/>
        <v>0</v>
      </c>
      <c r="E484" s="283">
        <f t="shared" ref="E484:F484" si="338">E486+E485</f>
        <v>0</v>
      </c>
      <c r="F484" s="283">
        <f t="shared" si="338"/>
        <v>0</v>
      </c>
      <c r="G484" s="276">
        <v>3</v>
      </c>
      <c r="H484" s="277"/>
    </row>
    <row r="485" spans="1:8" ht="28.5" x14ac:dyDescent="0.2">
      <c r="A485" s="19">
        <v>4231</v>
      </c>
      <c r="B485" s="20" t="s">
        <v>200</v>
      </c>
      <c r="C485" s="223"/>
      <c r="D485" s="223"/>
      <c r="E485" s="172"/>
      <c r="F485" s="223"/>
      <c r="G485" s="276">
        <v>4</v>
      </c>
      <c r="H485" s="325"/>
    </row>
    <row r="486" spans="1:8" ht="28.5" x14ac:dyDescent="0.2">
      <c r="A486" s="19">
        <v>4233</v>
      </c>
      <c r="B486" s="35" t="s">
        <v>178</v>
      </c>
      <c r="C486" s="223"/>
      <c r="D486" s="223"/>
      <c r="E486" s="172"/>
      <c r="F486" s="223"/>
      <c r="G486" s="276">
        <v>4</v>
      </c>
      <c r="H486" s="325"/>
    </row>
    <row r="487" spans="1:8" ht="28.5" x14ac:dyDescent="0.2">
      <c r="A487" s="17">
        <v>426</v>
      </c>
      <c r="B487" s="18" t="s">
        <v>123</v>
      </c>
      <c r="C487" s="283">
        <f t="shared" ref="C487:F487" si="339">SUM(C488)</f>
        <v>0</v>
      </c>
      <c r="D487" s="283">
        <f t="shared" si="339"/>
        <v>0</v>
      </c>
      <c r="E487" s="283">
        <f t="shared" si="339"/>
        <v>0</v>
      </c>
      <c r="F487" s="283">
        <f t="shared" si="339"/>
        <v>0</v>
      </c>
      <c r="G487" s="276">
        <v>3</v>
      </c>
      <c r="H487" s="277"/>
    </row>
    <row r="488" spans="1:8" x14ac:dyDescent="0.2">
      <c r="A488" s="19">
        <v>4262</v>
      </c>
      <c r="B488" s="35" t="s">
        <v>201</v>
      </c>
      <c r="C488" s="223"/>
      <c r="D488" s="223"/>
      <c r="E488" s="172"/>
      <c r="F488" s="223"/>
      <c r="G488" s="276">
        <v>4</v>
      </c>
      <c r="H488" s="277"/>
    </row>
    <row r="489" spans="1:8" ht="28.5" x14ac:dyDescent="0.2">
      <c r="A489" s="15">
        <v>45</v>
      </c>
      <c r="B489" s="16" t="s">
        <v>125</v>
      </c>
      <c r="C489" s="282">
        <f t="shared" ref="C489:F490" si="340">SUM(C490)</f>
        <v>0</v>
      </c>
      <c r="D489" s="282">
        <f t="shared" si="340"/>
        <v>0</v>
      </c>
      <c r="E489" s="282">
        <f t="shared" si="340"/>
        <v>0</v>
      </c>
      <c r="F489" s="282">
        <f t="shared" si="340"/>
        <v>0</v>
      </c>
      <c r="G489" s="276">
        <v>2</v>
      </c>
      <c r="H489" s="277"/>
    </row>
    <row r="490" spans="1:8" ht="28.5" x14ac:dyDescent="0.2">
      <c r="A490" s="17">
        <v>451</v>
      </c>
      <c r="B490" s="18" t="s">
        <v>126</v>
      </c>
      <c r="C490" s="283">
        <f t="shared" si="340"/>
        <v>0</v>
      </c>
      <c r="D490" s="283">
        <f t="shared" si="340"/>
        <v>0</v>
      </c>
      <c r="E490" s="283">
        <f t="shared" si="340"/>
        <v>0</v>
      </c>
      <c r="F490" s="283">
        <f t="shared" si="340"/>
        <v>0</v>
      </c>
      <c r="G490" s="276">
        <v>3</v>
      </c>
      <c r="H490" s="277"/>
    </row>
    <row r="491" spans="1:8" ht="28.5" x14ac:dyDescent="0.2">
      <c r="A491" s="19">
        <v>4511</v>
      </c>
      <c r="B491" s="35" t="s">
        <v>126</v>
      </c>
      <c r="C491" s="284"/>
      <c r="D491" s="284"/>
      <c r="E491" s="285"/>
      <c r="F491" s="284"/>
      <c r="G491" s="276">
        <v>4</v>
      </c>
      <c r="H491" s="277"/>
    </row>
    <row r="492" spans="1:8" ht="30.75" customHeight="1" x14ac:dyDescent="0.2">
      <c r="A492" s="11" t="s">
        <v>202</v>
      </c>
      <c r="B492" s="12" t="s">
        <v>203</v>
      </c>
      <c r="C492" s="280">
        <f t="shared" ref="C492:F495" si="341">C493</f>
        <v>0</v>
      </c>
      <c r="D492" s="280">
        <f t="shared" si="341"/>
        <v>0</v>
      </c>
      <c r="E492" s="280">
        <f>E493</f>
        <v>0</v>
      </c>
      <c r="F492" s="280">
        <f t="shared" si="341"/>
        <v>0</v>
      </c>
      <c r="G492" s="276" t="s">
        <v>19</v>
      </c>
      <c r="H492" s="277"/>
    </row>
    <row r="493" spans="1:8" x14ac:dyDescent="0.2">
      <c r="A493" s="13">
        <v>11</v>
      </c>
      <c r="B493" s="14" t="s">
        <v>20</v>
      </c>
      <c r="C493" s="281">
        <f t="shared" si="341"/>
        <v>0</v>
      </c>
      <c r="D493" s="281">
        <f t="shared" si="341"/>
        <v>0</v>
      </c>
      <c r="E493" s="281">
        <f>E494</f>
        <v>0</v>
      </c>
      <c r="F493" s="281">
        <f t="shared" si="341"/>
        <v>0</v>
      </c>
      <c r="G493" s="276" t="s">
        <v>21</v>
      </c>
      <c r="H493" s="277"/>
    </row>
    <row r="494" spans="1:8" x14ac:dyDescent="0.2">
      <c r="A494" s="15">
        <v>38</v>
      </c>
      <c r="B494" s="110" t="s">
        <v>38</v>
      </c>
      <c r="C494" s="282">
        <f t="shared" si="341"/>
        <v>0</v>
      </c>
      <c r="D494" s="282">
        <f t="shared" si="341"/>
        <v>0</v>
      </c>
      <c r="E494" s="282">
        <f>E495</f>
        <v>0</v>
      </c>
      <c r="F494" s="282">
        <f t="shared" si="341"/>
        <v>0</v>
      </c>
      <c r="G494" s="276">
        <v>2</v>
      </c>
      <c r="H494" s="277"/>
    </row>
    <row r="495" spans="1:8" x14ac:dyDescent="0.2">
      <c r="A495" s="17">
        <v>382</v>
      </c>
      <c r="B495" s="18" t="s">
        <v>73</v>
      </c>
      <c r="C495" s="283">
        <f t="shared" si="341"/>
        <v>0</v>
      </c>
      <c r="D495" s="283">
        <f t="shared" si="341"/>
        <v>0</v>
      </c>
      <c r="E495" s="283">
        <f>E496</f>
        <v>0</v>
      </c>
      <c r="F495" s="283">
        <f t="shared" si="341"/>
        <v>0</v>
      </c>
      <c r="G495" s="276">
        <v>3</v>
      </c>
      <c r="H495" s="277"/>
    </row>
    <row r="496" spans="1:8" ht="28.5" x14ac:dyDescent="0.2">
      <c r="A496" s="19">
        <v>3821</v>
      </c>
      <c r="B496" s="35" t="s">
        <v>74</v>
      </c>
      <c r="C496" s="284"/>
      <c r="D496" s="284"/>
      <c r="E496" s="285"/>
      <c r="F496" s="284"/>
      <c r="G496" s="276">
        <v>4</v>
      </c>
      <c r="H496" s="277"/>
    </row>
    <row r="497" spans="1:8" ht="28.5" x14ac:dyDescent="0.2">
      <c r="A497" s="9">
        <v>3604</v>
      </c>
      <c r="B497" s="10" t="s">
        <v>204</v>
      </c>
      <c r="C497" s="279">
        <f t="shared" ref="C497:E497" si="342">C498+0+C562+C567+C594+C601+C609</f>
        <v>0</v>
      </c>
      <c r="D497" s="279">
        <f t="shared" si="342"/>
        <v>0</v>
      </c>
      <c r="E497" s="279">
        <f t="shared" si="342"/>
        <v>0</v>
      </c>
      <c r="F497" s="279">
        <f t="shared" ref="F497" si="343">F498+0+F562+F567+F594+F601+F609</f>
        <v>0</v>
      </c>
      <c r="G497" s="276" t="s">
        <v>16</v>
      </c>
      <c r="H497" s="277"/>
    </row>
    <row r="498" spans="1:8" ht="28.5" x14ac:dyDescent="0.2">
      <c r="A498" s="11" t="s">
        <v>205</v>
      </c>
      <c r="B498" s="12" t="s">
        <v>206</v>
      </c>
      <c r="C498" s="280">
        <f t="shared" ref="C498:F498" si="344">C499+0+0+0</f>
        <v>0</v>
      </c>
      <c r="D498" s="280">
        <f t="shared" si="344"/>
        <v>0</v>
      </c>
      <c r="E498" s="280">
        <f t="shared" si="344"/>
        <v>0</v>
      </c>
      <c r="F498" s="280">
        <f t="shared" si="344"/>
        <v>0</v>
      </c>
      <c r="G498" s="276" t="s">
        <v>19</v>
      </c>
      <c r="H498" s="277"/>
    </row>
    <row r="499" spans="1:8" x14ac:dyDescent="0.2">
      <c r="A499" s="13">
        <v>11</v>
      </c>
      <c r="B499" s="14" t="s">
        <v>20</v>
      </c>
      <c r="C499" s="281">
        <f t="shared" ref="C499:E499" si="345">C500+C509+C541+C546+C553+C556</f>
        <v>0</v>
      </c>
      <c r="D499" s="281">
        <f t="shared" si="345"/>
        <v>0</v>
      </c>
      <c r="E499" s="281">
        <f t="shared" si="345"/>
        <v>0</v>
      </c>
      <c r="F499" s="281">
        <f t="shared" ref="F499" si="346">F500+F509+F541+F546+F553+F556</f>
        <v>0</v>
      </c>
      <c r="G499" s="276" t="s">
        <v>21</v>
      </c>
      <c r="H499" s="277"/>
    </row>
    <row r="500" spans="1:8" x14ac:dyDescent="0.2">
      <c r="A500" s="15">
        <v>31</v>
      </c>
      <c r="B500" s="16" t="s">
        <v>94</v>
      </c>
      <c r="C500" s="282">
        <f t="shared" ref="C500:D500" si="347">C501+C505+C507</f>
        <v>0</v>
      </c>
      <c r="D500" s="282">
        <f t="shared" si="347"/>
        <v>0</v>
      </c>
      <c r="E500" s="282">
        <f t="shared" ref="E500:F500" si="348">E501+E505+E507</f>
        <v>0</v>
      </c>
      <c r="F500" s="282">
        <f t="shared" si="348"/>
        <v>0</v>
      </c>
      <c r="G500" s="276">
        <v>2</v>
      </c>
      <c r="H500" s="277"/>
    </row>
    <row r="501" spans="1:8" x14ac:dyDescent="0.2">
      <c r="A501" s="17">
        <v>311</v>
      </c>
      <c r="B501" s="18" t="s">
        <v>95</v>
      </c>
      <c r="C501" s="283">
        <f t="shared" ref="C501:D501" si="349">C502+C503+C504</f>
        <v>0</v>
      </c>
      <c r="D501" s="283">
        <f t="shared" si="349"/>
        <v>0</v>
      </c>
      <c r="E501" s="283">
        <f t="shared" ref="E501:F501" si="350">E502+E503+E504</f>
        <v>0</v>
      </c>
      <c r="F501" s="283">
        <f t="shared" si="350"/>
        <v>0</v>
      </c>
      <c r="G501" s="276">
        <v>3</v>
      </c>
      <c r="H501" s="277"/>
    </row>
    <row r="502" spans="1:8" x14ac:dyDescent="0.2">
      <c r="A502" s="19">
        <v>3111</v>
      </c>
      <c r="B502" s="20" t="s">
        <v>96</v>
      </c>
      <c r="C502" s="284"/>
      <c r="D502" s="284"/>
      <c r="E502" s="285"/>
      <c r="F502" s="284"/>
      <c r="G502" s="276">
        <v>4</v>
      </c>
      <c r="H502" s="277"/>
    </row>
    <row r="503" spans="1:8" x14ac:dyDescent="0.2">
      <c r="A503" s="19">
        <v>3113</v>
      </c>
      <c r="B503" s="20" t="s">
        <v>97</v>
      </c>
      <c r="C503" s="284"/>
      <c r="D503" s="284"/>
      <c r="E503" s="285"/>
      <c r="F503" s="284"/>
      <c r="G503" s="276">
        <v>4</v>
      </c>
      <c r="H503" s="277"/>
    </row>
    <row r="504" spans="1:8" x14ac:dyDescent="0.2">
      <c r="A504" s="19">
        <v>3114</v>
      </c>
      <c r="B504" s="20" t="s">
        <v>98</v>
      </c>
      <c r="C504" s="284"/>
      <c r="D504" s="284"/>
      <c r="E504" s="285"/>
      <c r="F504" s="284"/>
      <c r="G504" s="276">
        <v>4</v>
      </c>
      <c r="H504" s="277"/>
    </row>
    <row r="505" spans="1:8" x14ac:dyDescent="0.2">
      <c r="A505" s="17">
        <v>312</v>
      </c>
      <c r="B505" s="18" t="s">
        <v>99</v>
      </c>
      <c r="C505" s="283">
        <f t="shared" ref="C505:F505" si="351">C506</f>
        <v>0</v>
      </c>
      <c r="D505" s="283">
        <f t="shared" si="351"/>
        <v>0</v>
      </c>
      <c r="E505" s="283">
        <f t="shared" si="351"/>
        <v>0</v>
      </c>
      <c r="F505" s="283">
        <f t="shared" si="351"/>
        <v>0</v>
      </c>
      <c r="G505" s="276">
        <v>3</v>
      </c>
      <c r="H505" s="277"/>
    </row>
    <row r="506" spans="1:8" x14ac:dyDescent="0.2">
      <c r="A506" s="19">
        <v>3121</v>
      </c>
      <c r="B506" s="20" t="s">
        <v>99</v>
      </c>
      <c r="C506" s="284"/>
      <c r="D506" s="284"/>
      <c r="E506" s="285"/>
      <c r="F506" s="284"/>
      <c r="G506" s="276">
        <v>4</v>
      </c>
      <c r="H506" s="277"/>
    </row>
    <row r="507" spans="1:8" x14ac:dyDescent="0.2">
      <c r="A507" s="17">
        <v>313</v>
      </c>
      <c r="B507" s="18" t="s">
        <v>100</v>
      </c>
      <c r="C507" s="283">
        <f t="shared" ref="C507:F507" si="352">C508</f>
        <v>0</v>
      </c>
      <c r="D507" s="283">
        <f t="shared" si="352"/>
        <v>0</v>
      </c>
      <c r="E507" s="283">
        <f t="shared" si="352"/>
        <v>0</v>
      </c>
      <c r="F507" s="283">
        <f t="shared" si="352"/>
        <v>0</v>
      </c>
      <c r="G507" s="276">
        <v>3</v>
      </c>
      <c r="H507" s="277"/>
    </row>
    <row r="508" spans="1:8" ht="28.5" x14ac:dyDescent="0.2">
      <c r="A508" s="19">
        <v>3132</v>
      </c>
      <c r="B508" s="20" t="s">
        <v>101</v>
      </c>
      <c r="C508" s="284"/>
      <c r="D508" s="284"/>
      <c r="E508" s="285"/>
      <c r="F508" s="284"/>
      <c r="G508" s="276">
        <v>4</v>
      </c>
      <c r="H508" s="277"/>
    </row>
    <row r="509" spans="1:8" x14ac:dyDescent="0.2">
      <c r="A509" s="15">
        <v>32</v>
      </c>
      <c r="B509" s="16" t="s">
        <v>22</v>
      </c>
      <c r="C509" s="282">
        <f t="shared" ref="C509:D509" si="353">C510+C515+C522+C532+C534</f>
        <v>0</v>
      </c>
      <c r="D509" s="282">
        <f t="shared" si="353"/>
        <v>0</v>
      </c>
      <c r="E509" s="282">
        <f t="shared" ref="E509:F509" si="354">E510+E515+E522+E532+E534</f>
        <v>0</v>
      </c>
      <c r="F509" s="282">
        <f t="shared" si="354"/>
        <v>0</v>
      </c>
      <c r="G509" s="276">
        <v>2</v>
      </c>
      <c r="H509" s="277"/>
    </row>
    <row r="510" spans="1:8" x14ac:dyDescent="0.2">
      <c r="A510" s="17">
        <v>321</v>
      </c>
      <c r="B510" s="18" t="s">
        <v>102</v>
      </c>
      <c r="C510" s="283">
        <f t="shared" ref="C510:D510" si="355">SUM(C511:C514)</f>
        <v>0</v>
      </c>
      <c r="D510" s="283">
        <f t="shared" si="355"/>
        <v>0</v>
      </c>
      <c r="E510" s="283">
        <f t="shared" ref="E510" si="356">SUM(E511:E514)</f>
        <v>0</v>
      </c>
      <c r="F510" s="283">
        <f t="shared" ref="F510" si="357">SUM(F511:F514)</f>
        <v>0</v>
      </c>
      <c r="G510" s="276">
        <v>3</v>
      </c>
      <c r="H510" s="277"/>
    </row>
    <row r="511" spans="1:8" x14ac:dyDescent="0.2">
      <c r="A511" s="19">
        <v>3211</v>
      </c>
      <c r="B511" s="20" t="s">
        <v>103</v>
      </c>
      <c r="C511" s="284"/>
      <c r="D511" s="284"/>
      <c r="E511" s="285"/>
      <c r="F511" s="284"/>
      <c r="G511" s="276">
        <v>4</v>
      </c>
      <c r="H511" s="277"/>
    </row>
    <row r="512" spans="1:8" ht="28.5" x14ac:dyDescent="0.2">
      <c r="A512" s="19">
        <v>3212</v>
      </c>
      <c r="B512" s="20" t="s">
        <v>104</v>
      </c>
      <c r="C512" s="284"/>
      <c r="D512" s="284"/>
      <c r="E512" s="285"/>
      <c r="F512" s="284"/>
      <c r="G512" s="276">
        <v>4</v>
      </c>
      <c r="H512" s="277"/>
    </row>
    <row r="513" spans="1:8" ht="28.5" x14ac:dyDescent="0.2">
      <c r="A513" s="19">
        <v>3213</v>
      </c>
      <c r="B513" s="20" t="s">
        <v>105</v>
      </c>
      <c r="C513" s="284"/>
      <c r="D513" s="284"/>
      <c r="E513" s="285"/>
      <c r="F513" s="284"/>
      <c r="G513" s="276">
        <v>4</v>
      </c>
      <c r="H513" s="277"/>
    </row>
    <row r="514" spans="1:8" ht="28.5" x14ac:dyDescent="0.2">
      <c r="A514" s="19">
        <v>3214</v>
      </c>
      <c r="B514" s="20" t="s">
        <v>207</v>
      </c>
      <c r="C514" s="284"/>
      <c r="D514" s="284"/>
      <c r="E514" s="285"/>
      <c r="F514" s="284"/>
      <c r="G514" s="276">
        <v>4</v>
      </c>
      <c r="H514" s="277"/>
    </row>
    <row r="515" spans="1:8" x14ac:dyDescent="0.2">
      <c r="A515" s="17">
        <v>322</v>
      </c>
      <c r="B515" s="18" t="s">
        <v>106</v>
      </c>
      <c r="C515" s="283">
        <f t="shared" ref="C515:D515" si="358">SUM(C516:C521)</f>
        <v>0</v>
      </c>
      <c r="D515" s="283">
        <f t="shared" si="358"/>
        <v>0</v>
      </c>
      <c r="E515" s="283">
        <f t="shared" ref="E515:F515" si="359">SUM(E516:E521)</f>
        <v>0</v>
      </c>
      <c r="F515" s="283">
        <f t="shared" si="359"/>
        <v>0</v>
      </c>
      <c r="G515" s="276">
        <v>3</v>
      </c>
      <c r="H515" s="277"/>
    </row>
    <row r="516" spans="1:8" ht="28.5" x14ac:dyDescent="0.2">
      <c r="A516" s="19">
        <v>3221</v>
      </c>
      <c r="B516" s="20" t="s">
        <v>107</v>
      </c>
      <c r="C516" s="284"/>
      <c r="D516" s="284"/>
      <c r="E516" s="285"/>
      <c r="F516" s="284"/>
      <c r="G516" s="287">
        <v>4</v>
      </c>
      <c r="H516" s="292"/>
    </row>
    <row r="517" spans="1:8" x14ac:dyDescent="0.2">
      <c r="A517" s="19">
        <v>3222</v>
      </c>
      <c r="B517" s="20" t="s">
        <v>154</v>
      </c>
      <c r="C517" s="284"/>
      <c r="D517" s="284"/>
      <c r="E517" s="285">
        <v>0</v>
      </c>
      <c r="F517" s="284"/>
      <c r="G517" s="287">
        <v>4</v>
      </c>
      <c r="H517" s="292"/>
    </row>
    <row r="518" spans="1:8" x14ac:dyDescent="0.2">
      <c r="A518" s="19">
        <v>3223</v>
      </c>
      <c r="B518" s="20" t="s">
        <v>175</v>
      </c>
      <c r="C518" s="284"/>
      <c r="D518" s="284"/>
      <c r="E518" s="285"/>
      <c r="F518" s="284"/>
      <c r="G518" s="276">
        <v>4</v>
      </c>
      <c r="H518" s="277"/>
    </row>
    <row r="519" spans="1:8" ht="28.5" x14ac:dyDescent="0.2">
      <c r="A519" s="19">
        <v>3224</v>
      </c>
      <c r="B519" s="20" t="s">
        <v>208</v>
      </c>
      <c r="C519" s="284"/>
      <c r="D519" s="284"/>
      <c r="E519" s="285"/>
      <c r="F519" s="284"/>
      <c r="G519" s="276">
        <v>4</v>
      </c>
      <c r="H519" s="277"/>
    </row>
    <row r="520" spans="1:8" x14ac:dyDescent="0.2">
      <c r="A520" s="19">
        <v>3225</v>
      </c>
      <c r="B520" s="20" t="s">
        <v>155</v>
      </c>
      <c r="C520" s="284"/>
      <c r="D520" s="284"/>
      <c r="E520" s="285"/>
      <c r="F520" s="284"/>
      <c r="G520" s="276">
        <v>4</v>
      </c>
      <c r="H520" s="277"/>
    </row>
    <row r="521" spans="1:8" ht="28.5" x14ac:dyDescent="0.2">
      <c r="A521" s="19">
        <v>3227</v>
      </c>
      <c r="B521" s="20" t="s">
        <v>156</v>
      </c>
      <c r="C521" s="284"/>
      <c r="D521" s="284"/>
      <c r="E521" s="285"/>
      <c r="F521" s="284"/>
      <c r="G521" s="276">
        <v>4</v>
      </c>
      <c r="H521" s="277"/>
    </row>
    <row r="522" spans="1:8" x14ac:dyDescent="0.2">
      <c r="A522" s="17">
        <v>323</v>
      </c>
      <c r="B522" s="18" t="s">
        <v>23</v>
      </c>
      <c r="C522" s="283">
        <f t="shared" ref="C522:E522" si="360">SUM(C523:C531)</f>
        <v>0</v>
      </c>
      <c r="D522" s="283">
        <f t="shared" si="360"/>
        <v>0</v>
      </c>
      <c r="E522" s="283">
        <f t="shared" si="360"/>
        <v>0</v>
      </c>
      <c r="F522" s="283">
        <f t="shared" ref="F522" si="361">SUM(F523:F531)</f>
        <v>0</v>
      </c>
      <c r="G522" s="276">
        <v>3</v>
      </c>
      <c r="H522" s="277"/>
    </row>
    <row r="523" spans="1:8" x14ac:dyDescent="0.2">
      <c r="A523" s="19">
        <v>3231</v>
      </c>
      <c r="B523" s="20" t="s">
        <v>24</v>
      </c>
      <c r="C523" s="284"/>
      <c r="D523" s="284"/>
      <c r="E523" s="285"/>
      <c r="F523" s="284"/>
      <c r="G523" s="276">
        <v>4</v>
      </c>
      <c r="H523" s="277"/>
    </row>
    <row r="524" spans="1:8" ht="28.5" x14ac:dyDescent="0.2">
      <c r="A524" s="19">
        <v>3232</v>
      </c>
      <c r="B524" s="20" t="s">
        <v>184</v>
      </c>
      <c r="C524" s="284"/>
      <c r="D524" s="284"/>
      <c r="E524" s="285"/>
      <c r="F524" s="284"/>
      <c r="G524" s="276">
        <v>4</v>
      </c>
      <c r="H524" s="277"/>
    </row>
    <row r="525" spans="1:8" x14ac:dyDescent="0.2">
      <c r="A525" s="19">
        <v>3233</v>
      </c>
      <c r="B525" s="20" t="s">
        <v>25</v>
      </c>
      <c r="C525" s="284"/>
      <c r="D525" s="284"/>
      <c r="E525" s="285"/>
      <c r="F525" s="284"/>
      <c r="G525" s="276">
        <v>4</v>
      </c>
      <c r="H525" s="277"/>
    </row>
    <row r="526" spans="1:8" x14ac:dyDescent="0.2">
      <c r="A526" s="19">
        <v>3234</v>
      </c>
      <c r="B526" s="20" t="s">
        <v>209</v>
      </c>
      <c r="C526" s="284"/>
      <c r="D526" s="284"/>
      <c r="E526" s="285"/>
      <c r="F526" s="284"/>
      <c r="G526" s="276">
        <v>4</v>
      </c>
      <c r="H526" s="277"/>
    </row>
    <row r="527" spans="1:8" x14ac:dyDescent="0.2">
      <c r="A527" s="19">
        <v>3235</v>
      </c>
      <c r="B527" s="20" t="s">
        <v>68</v>
      </c>
      <c r="C527" s="284"/>
      <c r="D527" s="284"/>
      <c r="E527" s="285"/>
      <c r="F527" s="284"/>
      <c r="G527" s="276">
        <v>4</v>
      </c>
      <c r="H527" s="277"/>
    </row>
    <row r="528" spans="1:8" x14ac:dyDescent="0.2">
      <c r="A528" s="19">
        <v>3236</v>
      </c>
      <c r="B528" s="20" t="s">
        <v>50</v>
      </c>
      <c r="C528" s="284"/>
      <c r="D528" s="284"/>
      <c r="E528" s="285"/>
      <c r="F528" s="284"/>
      <c r="G528" s="276">
        <v>4</v>
      </c>
      <c r="H528" s="277"/>
    </row>
    <row r="529" spans="1:8" x14ac:dyDescent="0.2">
      <c r="A529" s="19">
        <v>3237</v>
      </c>
      <c r="B529" s="20" t="s">
        <v>26</v>
      </c>
      <c r="C529" s="284"/>
      <c r="D529" s="284"/>
      <c r="E529" s="285"/>
      <c r="F529" s="284"/>
      <c r="G529" s="276">
        <v>4</v>
      </c>
      <c r="H529" s="277"/>
    </row>
    <row r="530" spans="1:8" x14ac:dyDescent="0.2">
      <c r="A530" s="19">
        <v>3238</v>
      </c>
      <c r="B530" s="20" t="s">
        <v>69</v>
      </c>
      <c r="C530" s="284"/>
      <c r="D530" s="284"/>
      <c r="E530" s="285"/>
      <c r="F530" s="284"/>
      <c r="G530" s="276">
        <v>4</v>
      </c>
      <c r="H530" s="277"/>
    </row>
    <row r="531" spans="1:8" x14ac:dyDescent="0.2">
      <c r="A531" s="19">
        <v>3239</v>
      </c>
      <c r="B531" s="20" t="s">
        <v>27</v>
      </c>
      <c r="C531" s="284"/>
      <c r="D531" s="284"/>
      <c r="E531" s="285"/>
      <c r="F531" s="284"/>
      <c r="G531" s="276">
        <v>4</v>
      </c>
      <c r="H531" s="277"/>
    </row>
    <row r="532" spans="1:8" ht="28.5" x14ac:dyDescent="0.2">
      <c r="A532" s="17">
        <v>324</v>
      </c>
      <c r="B532" s="18" t="s">
        <v>28</v>
      </c>
      <c r="C532" s="283">
        <f t="shared" ref="C532:F532" si="362">C533</f>
        <v>0</v>
      </c>
      <c r="D532" s="283">
        <f t="shared" si="362"/>
        <v>0</v>
      </c>
      <c r="E532" s="283">
        <f t="shared" si="362"/>
        <v>0</v>
      </c>
      <c r="F532" s="283">
        <f t="shared" si="362"/>
        <v>0</v>
      </c>
      <c r="G532" s="276">
        <v>3</v>
      </c>
      <c r="H532" s="277"/>
    </row>
    <row r="533" spans="1:8" ht="28.5" x14ac:dyDescent="0.2">
      <c r="A533" s="19">
        <v>3241</v>
      </c>
      <c r="B533" s="20" t="s">
        <v>28</v>
      </c>
      <c r="C533" s="284"/>
      <c r="D533" s="284"/>
      <c r="E533" s="285"/>
      <c r="F533" s="284"/>
      <c r="G533" s="276">
        <v>4</v>
      </c>
      <c r="H533" s="277"/>
    </row>
    <row r="534" spans="1:8" ht="28.5" x14ac:dyDescent="0.2">
      <c r="A534" s="17">
        <v>329</v>
      </c>
      <c r="B534" s="18" t="s">
        <v>29</v>
      </c>
      <c r="C534" s="283">
        <f t="shared" ref="C534:D534" si="363">SUM(C535:C540)</f>
        <v>0</v>
      </c>
      <c r="D534" s="283">
        <f t="shared" si="363"/>
        <v>0</v>
      </c>
      <c r="E534" s="283">
        <f t="shared" ref="E534:F534" si="364">SUM(E535:E540)</f>
        <v>0</v>
      </c>
      <c r="F534" s="283">
        <f t="shared" si="364"/>
        <v>0</v>
      </c>
      <c r="G534" s="276">
        <v>3</v>
      </c>
      <c r="H534" s="277"/>
    </row>
    <row r="535" spans="1:8" ht="42.75" x14ac:dyDescent="0.2">
      <c r="A535" s="19">
        <v>3291</v>
      </c>
      <c r="B535" s="20" t="s">
        <v>30</v>
      </c>
      <c r="C535" s="284"/>
      <c r="D535" s="284"/>
      <c r="E535" s="285"/>
      <c r="F535" s="284"/>
      <c r="G535" s="276">
        <v>4</v>
      </c>
      <c r="H535" s="277"/>
    </row>
    <row r="536" spans="1:8" x14ac:dyDescent="0.2">
      <c r="A536" s="19">
        <v>3292</v>
      </c>
      <c r="B536" s="20" t="s">
        <v>187</v>
      </c>
      <c r="C536" s="284"/>
      <c r="D536" s="284"/>
      <c r="E536" s="285"/>
      <c r="F536" s="284"/>
      <c r="G536" s="276">
        <v>4</v>
      </c>
      <c r="H536" s="277"/>
    </row>
    <row r="537" spans="1:8" x14ac:dyDescent="0.2">
      <c r="A537" s="19">
        <v>3293</v>
      </c>
      <c r="B537" s="20" t="s">
        <v>70</v>
      </c>
      <c r="C537" s="284"/>
      <c r="D537" s="284"/>
      <c r="E537" s="285"/>
      <c r="F537" s="284"/>
      <c r="G537" s="276">
        <v>4</v>
      </c>
      <c r="H537" s="277"/>
    </row>
    <row r="538" spans="1:8" x14ac:dyDescent="0.2">
      <c r="A538" s="19">
        <v>3294</v>
      </c>
      <c r="B538" s="20" t="s">
        <v>108</v>
      </c>
      <c r="C538" s="284"/>
      <c r="D538" s="284"/>
      <c r="E538" s="285"/>
      <c r="F538" s="284"/>
      <c r="G538" s="276">
        <v>4</v>
      </c>
      <c r="H538" s="286"/>
    </row>
    <row r="539" spans="1:8" x14ac:dyDescent="0.2">
      <c r="A539" s="19">
        <v>3295</v>
      </c>
      <c r="B539" s="20" t="s">
        <v>210</v>
      </c>
      <c r="C539" s="284"/>
      <c r="D539" s="284"/>
      <c r="E539" s="285"/>
      <c r="F539" s="284"/>
      <c r="G539" s="276">
        <v>4</v>
      </c>
      <c r="H539" s="277"/>
    </row>
    <row r="540" spans="1:8" ht="28.5" x14ac:dyDescent="0.2">
      <c r="A540" s="19">
        <v>3299</v>
      </c>
      <c r="B540" s="20" t="s">
        <v>29</v>
      </c>
      <c r="C540" s="284"/>
      <c r="D540" s="284"/>
      <c r="E540" s="285"/>
      <c r="F540" s="284"/>
      <c r="G540" s="276">
        <v>4</v>
      </c>
      <c r="H540" s="277"/>
    </row>
    <row r="541" spans="1:8" x14ac:dyDescent="0.2">
      <c r="A541" s="15">
        <v>34</v>
      </c>
      <c r="B541" s="16" t="s">
        <v>211</v>
      </c>
      <c r="C541" s="282">
        <f t="shared" ref="C541:F541" si="365">C542</f>
        <v>0</v>
      </c>
      <c r="D541" s="282">
        <f t="shared" si="365"/>
        <v>0</v>
      </c>
      <c r="E541" s="282">
        <f t="shared" si="365"/>
        <v>0</v>
      </c>
      <c r="F541" s="282">
        <f t="shared" si="365"/>
        <v>0</v>
      </c>
      <c r="G541" s="276">
        <v>2</v>
      </c>
      <c r="H541" s="277"/>
    </row>
    <row r="542" spans="1:8" x14ac:dyDescent="0.2">
      <c r="A542" s="17">
        <v>343</v>
      </c>
      <c r="B542" s="18" t="s">
        <v>212</v>
      </c>
      <c r="C542" s="283">
        <f t="shared" ref="C542:D542" si="366">SUM(C543:C545)</f>
        <v>0</v>
      </c>
      <c r="D542" s="283">
        <f t="shared" si="366"/>
        <v>0</v>
      </c>
      <c r="E542" s="283">
        <f t="shared" ref="E542:F542" si="367">SUM(E543:E545)</f>
        <v>0</v>
      </c>
      <c r="F542" s="283">
        <f t="shared" si="367"/>
        <v>0</v>
      </c>
      <c r="G542" s="276">
        <v>3</v>
      </c>
      <c r="H542" s="277"/>
    </row>
    <row r="543" spans="1:8" ht="28.5" x14ac:dyDescent="0.2">
      <c r="A543" s="19">
        <v>3431</v>
      </c>
      <c r="B543" s="20" t="s">
        <v>213</v>
      </c>
      <c r="C543" s="284"/>
      <c r="D543" s="284"/>
      <c r="E543" s="285"/>
      <c r="F543" s="284"/>
      <c r="G543" s="276">
        <v>4</v>
      </c>
      <c r="H543" s="277"/>
    </row>
    <row r="544" spans="1:8" x14ac:dyDescent="0.2">
      <c r="A544" s="19">
        <v>3433</v>
      </c>
      <c r="B544" s="20" t="s">
        <v>214</v>
      </c>
      <c r="C544" s="284"/>
      <c r="D544" s="284"/>
      <c r="E544" s="285"/>
      <c r="F544" s="284"/>
      <c r="G544" s="276">
        <v>4</v>
      </c>
      <c r="H544" s="277"/>
    </row>
    <row r="545" spans="1:8" ht="28.5" x14ac:dyDescent="0.2">
      <c r="A545" s="19">
        <v>3434</v>
      </c>
      <c r="B545" s="20" t="s">
        <v>215</v>
      </c>
      <c r="C545" s="284"/>
      <c r="D545" s="284"/>
      <c r="E545" s="285"/>
      <c r="F545" s="284"/>
      <c r="G545" s="276">
        <v>4</v>
      </c>
      <c r="H545" s="277"/>
    </row>
    <row r="546" spans="1:8" ht="28.5" x14ac:dyDescent="0.2">
      <c r="A546" s="15">
        <v>36</v>
      </c>
      <c r="B546" s="16" t="s">
        <v>43</v>
      </c>
      <c r="C546" s="282">
        <f>C547+C551</f>
        <v>0</v>
      </c>
      <c r="D546" s="282">
        <f>D547+D551</f>
        <v>0</v>
      </c>
      <c r="E546" s="282">
        <f>E547+E549+E551</f>
        <v>0</v>
      </c>
      <c r="F546" s="282">
        <f>F547+F551</f>
        <v>0</v>
      </c>
      <c r="G546" s="276">
        <v>2</v>
      </c>
      <c r="H546" s="277"/>
    </row>
    <row r="547" spans="1:8" x14ac:dyDescent="0.2">
      <c r="A547" s="17">
        <v>363</v>
      </c>
      <c r="B547" s="18" t="s">
        <v>112</v>
      </c>
      <c r="C547" s="283">
        <f t="shared" ref="C547:F547" si="368">C548</f>
        <v>0</v>
      </c>
      <c r="D547" s="283">
        <f t="shared" si="368"/>
        <v>0</v>
      </c>
      <c r="E547" s="283">
        <f t="shared" si="368"/>
        <v>0</v>
      </c>
      <c r="F547" s="283">
        <f t="shared" si="368"/>
        <v>0</v>
      </c>
      <c r="G547" s="276">
        <v>3</v>
      </c>
      <c r="H547" s="277"/>
    </row>
    <row r="548" spans="1:8" ht="28.5" x14ac:dyDescent="0.2">
      <c r="A548" s="19">
        <v>3631</v>
      </c>
      <c r="B548" s="35" t="s">
        <v>113</v>
      </c>
      <c r="C548" s="284"/>
      <c r="D548" s="284"/>
      <c r="E548" s="285"/>
      <c r="F548" s="284"/>
      <c r="G548" s="276">
        <v>4</v>
      </c>
      <c r="H548" s="277"/>
    </row>
    <row r="549" spans="1:8" ht="28.5" x14ac:dyDescent="0.2">
      <c r="A549" s="17">
        <v>366</v>
      </c>
      <c r="B549" s="18" t="s">
        <v>44</v>
      </c>
      <c r="C549" s="283"/>
      <c r="D549" s="283"/>
      <c r="E549" s="283">
        <f>E550</f>
        <v>0</v>
      </c>
      <c r="F549" s="283"/>
      <c r="G549" s="276">
        <v>3</v>
      </c>
      <c r="H549" s="277"/>
    </row>
    <row r="550" spans="1:8" ht="28.5" x14ac:dyDescent="0.2">
      <c r="A550" s="19">
        <v>3661</v>
      </c>
      <c r="B550" s="35" t="s">
        <v>45</v>
      </c>
      <c r="C550" s="284"/>
      <c r="D550" s="284"/>
      <c r="E550" s="285"/>
      <c r="F550" s="284"/>
      <c r="G550" s="276">
        <v>4</v>
      </c>
      <c r="H550" s="277"/>
    </row>
    <row r="551" spans="1:8" ht="28.5" x14ac:dyDescent="0.2">
      <c r="A551" s="17">
        <v>369</v>
      </c>
      <c r="B551" s="18" t="s">
        <v>114</v>
      </c>
      <c r="C551" s="283">
        <f t="shared" ref="C551:F551" si="369">C552</f>
        <v>0</v>
      </c>
      <c r="D551" s="283">
        <f t="shared" si="369"/>
        <v>0</v>
      </c>
      <c r="E551" s="283">
        <f t="shared" si="369"/>
        <v>0</v>
      </c>
      <c r="F551" s="283">
        <f t="shared" si="369"/>
        <v>0</v>
      </c>
      <c r="G551" s="276">
        <v>3</v>
      </c>
      <c r="H551" s="277"/>
    </row>
    <row r="552" spans="1:8" ht="42.75" x14ac:dyDescent="0.2">
      <c r="A552" s="19">
        <v>3691</v>
      </c>
      <c r="B552" s="35" t="s">
        <v>115</v>
      </c>
      <c r="C552" s="284"/>
      <c r="D552" s="284"/>
      <c r="E552" s="285"/>
      <c r="F552" s="284"/>
      <c r="G552" s="276">
        <v>4</v>
      </c>
      <c r="H552" s="277"/>
    </row>
    <row r="553" spans="1:8" ht="42.75" x14ac:dyDescent="0.2">
      <c r="A553" s="15">
        <v>37</v>
      </c>
      <c r="B553" s="16" t="s">
        <v>33</v>
      </c>
      <c r="C553" s="282">
        <f t="shared" ref="C553:F554" si="370">C554</f>
        <v>0</v>
      </c>
      <c r="D553" s="282">
        <f t="shared" si="370"/>
        <v>0</v>
      </c>
      <c r="E553" s="282">
        <f t="shared" si="370"/>
        <v>0</v>
      </c>
      <c r="F553" s="282">
        <f t="shared" si="370"/>
        <v>0</v>
      </c>
      <c r="G553" s="276">
        <v>2</v>
      </c>
      <c r="H553" s="277"/>
    </row>
    <row r="554" spans="1:8" ht="28.5" x14ac:dyDescent="0.2">
      <c r="A554" s="17">
        <v>372</v>
      </c>
      <c r="B554" s="18" t="s">
        <v>34</v>
      </c>
      <c r="C554" s="283">
        <f t="shared" si="370"/>
        <v>0</v>
      </c>
      <c r="D554" s="283">
        <f t="shared" si="370"/>
        <v>0</v>
      </c>
      <c r="E554" s="283">
        <f t="shared" si="370"/>
        <v>0</v>
      </c>
      <c r="F554" s="283">
        <f t="shared" si="370"/>
        <v>0</v>
      </c>
      <c r="G554" s="276">
        <v>3</v>
      </c>
      <c r="H554" s="277"/>
    </row>
    <row r="555" spans="1:8" ht="28.5" x14ac:dyDescent="0.2">
      <c r="A555" s="19">
        <v>3721</v>
      </c>
      <c r="B555" s="20" t="s">
        <v>117</v>
      </c>
      <c r="C555" s="284"/>
      <c r="D555" s="284"/>
      <c r="E555" s="285"/>
      <c r="F555" s="284"/>
      <c r="G555" s="276">
        <v>4</v>
      </c>
      <c r="H555" s="277"/>
    </row>
    <row r="556" spans="1:8" ht="28.5" x14ac:dyDescent="0.2">
      <c r="A556" s="15">
        <v>42</v>
      </c>
      <c r="B556" s="16" t="s">
        <v>51</v>
      </c>
      <c r="C556" s="282">
        <f t="shared" ref="C556:F556" si="371">C557</f>
        <v>0</v>
      </c>
      <c r="D556" s="282">
        <f t="shared" si="371"/>
        <v>0</v>
      </c>
      <c r="E556" s="282">
        <f t="shared" si="371"/>
        <v>0</v>
      </c>
      <c r="F556" s="282">
        <f t="shared" si="371"/>
        <v>0</v>
      </c>
      <c r="G556" s="276">
        <v>2</v>
      </c>
      <c r="H556" s="277"/>
    </row>
    <row r="557" spans="1:8" x14ac:dyDescent="0.2">
      <c r="A557" s="17">
        <v>422</v>
      </c>
      <c r="B557" s="18" t="s">
        <v>52</v>
      </c>
      <c r="C557" s="283">
        <f t="shared" ref="C557:D557" si="372">SUM(C558:C561)</f>
        <v>0</v>
      </c>
      <c r="D557" s="283">
        <f t="shared" si="372"/>
        <v>0</v>
      </c>
      <c r="E557" s="283">
        <f t="shared" ref="E557" si="373">SUM(E558:E561)</f>
        <v>0</v>
      </c>
      <c r="F557" s="283">
        <f t="shared" ref="F557" si="374">SUM(F558:F561)</f>
        <v>0</v>
      </c>
      <c r="G557" s="276">
        <v>3</v>
      </c>
      <c r="H557" s="277"/>
    </row>
    <row r="558" spans="1:8" x14ac:dyDescent="0.2">
      <c r="A558" s="19">
        <v>4221</v>
      </c>
      <c r="B558" s="20" t="s">
        <v>121</v>
      </c>
      <c r="C558" s="284"/>
      <c r="D558" s="284"/>
      <c r="E558" s="285"/>
      <c r="F558" s="284"/>
      <c r="G558" s="276">
        <v>4</v>
      </c>
      <c r="H558" s="277"/>
    </row>
    <row r="559" spans="1:8" x14ac:dyDescent="0.2">
      <c r="A559" s="19">
        <v>4222</v>
      </c>
      <c r="B559" s="20" t="s">
        <v>122</v>
      </c>
      <c r="C559" s="284"/>
      <c r="D559" s="284"/>
      <c r="E559" s="285"/>
      <c r="F559" s="284"/>
      <c r="G559" s="276">
        <v>4</v>
      </c>
      <c r="H559" s="277"/>
    </row>
    <row r="560" spans="1:8" x14ac:dyDescent="0.2">
      <c r="A560" s="19">
        <v>4223</v>
      </c>
      <c r="B560" s="20" t="s">
        <v>157</v>
      </c>
      <c r="C560" s="284"/>
      <c r="D560" s="284"/>
      <c r="E560" s="285"/>
      <c r="F560" s="284"/>
      <c r="G560" s="276">
        <v>4</v>
      </c>
      <c r="H560" s="277"/>
    </row>
    <row r="561" spans="1:8" ht="28.5" x14ac:dyDescent="0.2">
      <c r="A561" s="19">
        <v>4227</v>
      </c>
      <c r="B561" s="20" t="s">
        <v>216</v>
      </c>
      <c r="C561" s="284"/>
      <c r="D561" s="284"/>
      <c r="E561" s="285"/>
      <c r="F561" s="284"/>
      <c r="G561" s="276">
        <v>4</v>
      </c>
      <c r="H561" s="277"/>
    </row>
    <row r="562" spans="1:8" ht="28.5" x14ac:dyDescent="0.2">
      <c r="A562" s="11" t="s">
        <v>217</v>
      </c>
      <c r="B562" s="12" t="s">
        <v>218</v>
      </c>
      <c r="C562" s="280">
        <f t="shared" ref="C562:F565" si="375">C563</f>
        <v>0</v>
      </c>
      <c r="D562" s="280">
        <f t="shared" si="375"/>
        <v>0</v>
      </c>
      <c r="E562" s="280">
        <f t="shared" si="375"/>
        <v>0</v>
      </c>
      <c r="F562" s="280">
        <f t="shared" si="375"/>
        <v>0</v>
      </c>
      <c r="G562" s="276" t="s">
        <v>19</v>
      </c>
      <c r="H562" s="277"/>
    </row>
    <row r="563" spans="1:8" x14ac:dyDescent="0.2">
      <c r="A563" s="13">
        <v>11</v>
      </c>
      <c r="B563" s="14" t="s">
        <v>20</v>
      </c>
      <c r="C563" s="281">
        <f t="shared" si="375"/>
        <v>0</v>
      </c>
      <c r="D563" s="281">
        <f t="shared" si="375"/>
        <v>0</v>
      </c>
      <c r="E563" s="281">
        <f t="shared" si="375"/>
        <v>0</v>
      </c>
      <c r="F563" s="281">
        <f t="shared" si="375"/>
        <v>0</v>
      </c>
      <c r="G563" s="276" t="s">
        <v>21</v>
      </c>
      <c r="H563" s="277"/>
    </row>
    <row r="564" spans="1:8" x14ac:dyDescent="0.2">
      <c r="A564" s="15">
        <v>38</v>
      </c>
      <c r="B564" s="16" t="s">
        <v>38</v>
      </c>
      <c r="C564" s="282">
        <f t="shared" si="375"/>
        <v>0</v>
      </c>
      <c r="D564" s="282">
        <f t="shared" si="375"/>
        <v>0</v>
      </c>
      <c r="E564" s="282">
        <f t="shared" si="375"/>
        <v>0</v>
      </c>
      <c r="F564" s="282">
        <f t="shared" si="375"/>
        <v>0</v>
      </c>
      <c r="G564" s="276">
        <v>2</v>
      </c>
      <c r="H564" s="277"/>
    </row>
    <row r="565" spans="1:8" x14ac:dyDescent="0.2">
      <c r="A565" s="17">
        <v>381</v>
      </c>
      <c r="B565" s="18" t="s">
        <v>39</v>
      </c>
      <c r="C565" s="283">
        <f t="shared" si="375"/>
        <v>0</v>
      </c>
      <c r="D565" s="283">
        <f t="shared" si="375"/>
        <v>0</v>
      </c>
      <c r="E565" s="283">
        <f t="shared" si="375"/>
        <v>0</v>
      </c>
      <c r="F565" s="283">
        <f t="shared" si="375"/>
        <v>0</v>
      </c>
      <c r="G565" s="276">
        <v>3</v>
      </c>
      <c r="H565" s="277"/>
    </row>
    <row r="566" spans="1:8" x14ac:dyDescent="0.2">
      <c r="A566" s="19">
        <v>3811</v>
      </c>
      <c r="B566" s="20" t="s">
        <v>40</v>
      </c>
      <c r="C566" s="223"/>
      <c r="D566" s="223"/>
      <c r="E566" s="172"/>
      <c r="F566" s="223"/>
      <c r="G566" s="276">
        <v>4</v>
      </c>
      <c r="H566" s="277"/>
    </row>
    <row r="567" spans="1:8" ht="28.5" x14ac:dyDescent="0.2">
      <c r="A567" s="11" t="s">
        <v>219</v>
      </c>
      <c r="B567" s="12" t="s">
        <v>220</v>
      </c>
      <c r="C567" s="280">
        <f t="shared" ref="C567:F567" si="376">C568</f>
        <v>0</v>
      </c>
      <c r="D567" s="280">
        <f t="shared" si="376"/>
        <v>0</v>
      </c>
      <c r="E567" s="280">
        <f t="shared" si="376"/>
        <v>0</v>
      </c>
      <c r="F567" s="280">
        <f t="shared" si="376"/>
        <v>0</v>
      </c>
      <c r="G567" s="276" t="s">
        <v>19</v>
      </c>
      <c r="H567" s="328"/>
    </row>
    <row r="568" spans="1:8" x14ac:dyDescent="0.2">
      <c r="A568" s="13">
        <v>11</v>
      </c>
      <c r="B568" s="14" t="s">
        <v>20</v>
      </c>
      <c r="C568" s="281">
        <f t="shared" ref="C568:E568" si="377">C569+C574+C581+C589+C584</f>
        <v>0</v>
      </c>
      <c r="D568" s="281">
        <f t="shared" si="377"/>
        <v>0</v>
      </c>
      <c r="E568" s="281">
        <f t="shared" si="377"/>
        <v>0</v>
      </c>
      <c r="F568" s="281">
        <f t="shared" ref="F568" si="378">F569+F574+F581+F589+F584</f>
        <v>0</v>
      </c>
      <c r="G568" s="276" t="s">
        <v>21</v>
      </c>
      <c r="H568" s="277"/>
    </row>
    <row r="569" spans="1:8" x14ac:dyDescent="0.2">
      <c r="A569" s="15">
        <v>31</v>
      </c>
      <c r="B569" s="16" t="s">
        <v>94</v>
      </c>
      <c r="C569" s="282">
        <f t="shared" ref="C569:D569" si="379">C570+C572</f>
        <v>0</v>
      </c>
      <c r="D569" s="282">
        <f t="shared" si="379"/>
        <v>0</v>
      </c>
      <c r="E569" s="282">
        <f t="shared" ref="E569:F569" si="380">E570+E572</f>
        <v>0</v>
      </c>
      <c r="F569" s="282">
        <f t="shared" si="380"/>
        <v>0</v>
      </c>
      <c r="G569" s="276">
        <v>2</v>
      </c>
      <c r="H569" s="277"/>
    </row>
    <row r="570" spans="1:8" x14ac:dyDescent="0.2">
      <c r="A570" s="17">
        <v>311</v>
      </c>
      <c r="B570" s="18" t="s">
        <v>95</v>
      </c>
      <c r="C570" s="283">
        <f t="shared" ref="C570:F570" si="381">C571</f>
        <v>0</v>
      </c>
      <c r="D570" s="283">
        <f t="shared" si="381"/>
        <v>0</v>
      </c>
      <c r="E570" s="283">
        <f t="shared" si="381"/>
        <v>0</v>
      </c>
      <c r="F570" s="283">
        <f t="shared" si="381"/>
        <v>0</v>
      </c>
      <c r="G570" s="276">
        <v>3</v>
      </c>
      <c r="H570" s="277"/>
    </row>
    <row r="571" spans="1:8" x14ac:dyDescent="0.2">
      <c r="A571" s="19">
        <v>3111</v>
      </c>
      <c r="B571" s="20" t="s">
        <v>96</v>
      </c>
      <c r="C571" s="223"/>
      <c r="D571" s="223"/>
      <c r="E571" s="172"/>
      <c r="F571" s="223"/>
      <c r="G571" s="276">
        <v>4</v>
      </c>
      <c r="H571" s="277"/>
    </row>
    <row r="572" spans="1:8" x14ac:dyDescent="0.2">
      <c r="A572" s="17">
        <v>313</v>
      </c>
      <c r="B572" s="18" t="s">
        <v>100</v>
      </c>
      <c r="C572" s="283">
        <f t="shared" ref="C572:F572" si="382">C573</f>
        <v>0</v>
      </c>
      <c r="D572" s="283">
        <f t="shared" si="382"/>
        <v>0</v>
      </c>
      <c r="E572" s="283">
        <f t="shared" si="382"/>
        <v>0</v>
      </c>
      <c r="F572" s="283">
        <f t="shared" si="382"/>
        <v>0</v>
      </c>
      <c r="G572" s="276">
        <v>3</v>
      </c>
      <c r="H572" s="277"/>
    </row>
    <row r="573" spans="1:8" ht="28.5" x14ac:dyDescent="0.2">
      <c r="A573" s="19">
        <v>3132</v>
      </c>
      <c r="B573" s="20" t="s">
        <v>101</v>
      </c>
      <c r="C573" s="223"/>
      <c r="D573" s="223"/>
      <c r="E573" s="172"/>
      <c r="F573" s="223"/>
      <c r="G573" s="276">
        <v>4</v>
      </c>
      <c r="H573" s="277"/>
    </row>
    <row r="574" spans="1:8" x14ac:dyDescent="0.2">
      <c r="A574" s="15">
        <v>32</v>
      </c>
      <c r="B574" s="16" t="s">
        <v>22</v>
      </c>
      <c r="C574" s="282">
        <f t="shared" ref="C574:E574" si="383">C575+C577</f>
        <v>0</v>
      </c>
      <c r="D574" s="282">
        <f t="shared" si="383"/>
        <v>0</v>
      </c>
      <c r="E574" s="282">
        <f t="shared" si="383"/>
        <v>0</v>
      </c>
      <c r="F574" s="282">
        <f t="shared" ref="F574" si="384">F575+F577</f>
        <v>0</v>
      </c>
      <c r="G574" s="276">
        <v>2</v>
      </c>
      <c r="H574" s="277"/>
    </row>
    <row r="575" spans="1:8" x14ac:dyDescent="0.2">
      <c r="A575" s="17">
        <v>322</v>
      </c>
      <c r="B575" s="18" t="s">
        <v>106</v>
      </c>
      <c r="C575" s="283">
        <f t="shared" ref="C575:F575" si="385">SUM(C576:C576)</f>
        <v>0</v>
      </c>
      <c r="D575" s="283">
        <f t="shared" si="385"/>
        <v>0</v>
      </c>
      <c r="E575" s="283">
        <f t="shared" si="385"/>
        <v>0</v>
      </c>
      <c r="F575" s="283">
        <f t="shared" si="385"/>
        <v>0</v>
      </c>
      <c r="G575" s="276">
        <v>3</v>
      </c>
      <c r="H575" s="277"/>
    </row>
    <row r="576" spans="1:8" x14ac:dyDescent="0.2">
      <c r="A576" s="45">
        <v>3222</v>
      </c>
      <c r="B576" s="35" t="s">
        <v>154</v>
      </c>
      <c r="C576" s="223"/>
      <c r="D576" s="223"/>
      <c r="E576" s="172"/>
      <c r="F576" s="223"/>
      <c r="G576" s="276">
        <v>4</v>
      </c>
      <c r="H576" s="277"/>
    </row>
    <row r="577" spans="1:8" ht="28.5" x14ac:dyDescent="0.2">
      <c r="A577" s="17">
        <v>329</v>
      </c>
      <c r="B577" s="18" t="s">
        <v>29</v>
      </c>
      <c r="C577" s="283">
        <f t="shared" ref="C577:D577" si="386">SUM(C578:C580)</f>
        <v>0</v>
      </c>
      <c r="D577" s="283">
        <f t="shared" si="386"/>
        <v>0</v>
      </c>
      <c r="E577" s="283">
        <f t="shared" ref="E577:F577" si="387">SUM(E578:E580)</f>
        <v>0</v>
      </c>
      <c r="F577" s="283">
        <f t="shared" si="387"/>
        <v>0</v>
      </c>
      <c r="G577" s="276">
        <v>3</v>
      </c>
      <c r="H577" s="301"/>
    </row>
    <row r="578" spans="1:8" x14ac:dyDescent="0.2">
      <c r="A578" s="19">
        <v>3295</v>
      </c>
      <c r="B578" s="20" t="s">
        <v>210</v>
      </c>
      <c r="C578" s="284"/>
      <c r="D578" s="284"/>
      <c r="E578" s="285"/>
      <c r="F578" s="284"/>
      <c r="G578" s="276">
        <v>4</v>
      </c>
      <c r="H578" s="277"/>
    </row>
    <row r="579" spans="1:8" x14ac:dyDescent="0.2">
      <c r="A579" s="19">
        <v>3296</v>
      </c>
      <c r="B579" s="20" t="s">
        <v>221</v>
      </c>
      <c r="C579" s="223"/>
      <c r="D579" s="223"/>
      <c r="E579" s="172"/>
      <c r="F579" s="223"/>
      <c r="G579" s="276">
        <v>4</v>
      </c>
      <c r="H579" s="277"/>
    </row>
    <row r="580" spans="1:8" x14ac:dyDescent="0.2">
      <c r="A580" s="19">
        <v>3297</v>
      </c>
      <c r="B580" s="20" t="s">
        <v>222</v>
      </c>
      <c r="C580" s="284"/>
      <c r="D580" s="284"/>
      <c r="E580" s="285"/>
      <c r="F580" s="284"/>
      <c r="G580" s="276">
        <v>4</v>
      </c>
      <c r="H580" s="277"/>
    </row>
    <row r="581" spans="1:8" x14ac:dyDescent="0.2">
      <c r="A581" s="15">
        <v>34</v>
      </c>
      <c r="B581" s="16" t="s">
        <v>211</v>
      </c>
      <c r="C581" s="282">
        <f t="shared" ref="C581:F582" si="388">C582</f>
        <v>0</v>
      </c>
      <c r="D581" s="282">
        <f t="shared" si="388"/>
        <v>0</v>
      </c>
      <c r="E581" s="282">
        <f t="shared" si="388"/>
        <v>0</v>
      </c>
      <c r="F581" s="282">
        <f t="shared" si="388"/>
        <v>0</v>
      </c>
      <c r="G581" s="276">
        <v>2</v>
      </c>
      <c r="H581" s="277"/>
    </row>
    <row r="582" spans="1:8" x14ac:dyDescent="0.2">
      <c r="A582" s="17">
        <v>343</v>
      </c>
      <c r="B582" s="18" t="s">
        <v>212</v>
      </c>
      <c r="C582" s="283">
        <f t="shared" si="388"/>
        <v>0</v>
      </c>
      <c r="D582" s="283">
        <f t="shared" si="388"/>
        <v>0</v>
      </c>
      <c r="E582" s="283">
        <f t="shared" si="388"/>
        <v>0</v>
      </c>
      <c r="F582" s="283">
        <f t="shared" si="388"/>
        <v>0</v>
      </c>
      <c r="G582" s="276">
        <v>3</v>
      </c>
      <c r="H582" s="277"/>
    </row>
    <row r="583" spans="1:8" x14ac:dyDescent="0.2">
      <c r="A583" s="19">
        <v>3433</v>
      </c>
      <c r="B583" s="20" t="s">
        <v>214</v>
      </c>
      <c r="C583" s="223"/>
      <c r="D583" s="223"/>
      <c r="E583" s="172"/>
      <c r="F583" s="223"/>
      <c r="G583" s="276">
        <v>4</v>
      </c>
      <c r="H583" s="277"/>
    </row>
    <row r="584" spans="1:8" ht="28.5" x14ac:dyDescent="0.2">
      <c r="A584" s="15">
        <v>36</v>
      </c>
      <c r="B584" s="110" t="s">
        <v>43</v>
      </c>
      <c r="C584" s="282">
        <f t="shared" ref="C584:D584" si="389">C585+C587</f>
        <v>0</v>
      </c>
      <c r="D584" s="282">
        <f t="shared" si="389"/>
        <v>0</v>
      </c>
      <c r="E584" s="282">
        <f t="shared" ref="E584:F584" si="390">E585+E587</f>
        <v>0</v>
      </c>
      <c r="F584" s="282">
        <f t="shared" si="390"/>
        <v>0</v>
      </c>
      <c r="G584" s="276">
        <v>2</v>
      </c>
      <c r="H584" s="277"/>
    </row>
    <row r="585" spans="1:8" x14ac:dyDescent="0.2">
      <c r="A585" s="17">
        <v>363</v>
      </c>
      <c r="B585" s="66" t="s">
        <v>112</v>
      </c>
      <c r="C585" s="283">
        <f t="shared" ref="C585:F585" si="391">C586</f>
        <v>0</v>
      </c>
      <c r="D585" s="283">
        <f t="shared" si="391"/>
        <v>0</v>
      </c>
      <c r="E585" s="283">
        <f t="shared" si="391"/>
        <v>0</v>
      </c>
      <c r="F585" s="283">
        <f t="shared" si="391"/>
        <v>0</v>
      </c>
      <c r="G585" s="276">
        <v>3</v>
      </c>
      <c r="H585" s="277"/>
    </row>
    <row r="586" spans="1:8" ht="28.5" x14ac:dyDescent="0.2">
      <c r="A586" s="19">
        <v>3661</v>
      </c>
      <c r="B586" s="109" t="s">
        <v>45</v>
      </c>
      <c r="C586" s="223"/>
      <c r="D586" s="223"/>
      <c r="E586" s="172"/>
      <c r="F586" s="223"/>
      <c r="G586" s="276">
        <v>4</v>
      </c>
      <c r="H586" s="277"/>
    </row>
    <row r="587" spans="1:8" ht="28.5" x14ac:dyDescent="0.2">
      <c r="A587" s="17">
        <v>369</v>
      </c>
      <c r="B587" s="66" t="s">
        <v>114</v>
      </c>
      <c r="C587" s="283">
        <f t="shared" ref="C587:F587" si="392">C588</f>
        <v>0</v>
      </c>
      <c r="D587" s="283">
        <f t="shared" si="392"/>
        <v>0</v>
      </c>
      <c r="E587" s="283">
        <f t="shared" si="392"/>
        <v>0</v>
      </c>
      <c r="F587" s="283">
        <f t="shared" si="392"/>
        <v>0</v>
      </c>
      <c r="G587" s="276">
        <v>3</v>
      </c>
      <c r="H587" s="277"/>
    </row>
    <row r="588" spans="1:8" ht="42.75" x14ac:dyDescent="0.2">
      <c r="A588" s="19">
        <v>3691</v>
      </c>
      <c r="B588" s="109" t="s">
        <v>115</v>
      </c>
      <c r="C588" s="284"/>
      <c r="D588" s="284"/>
      <c r="E588" s="285"/>
      <c r="F588" s="284"/>
      <c r="G588" s="276">
        <v>4</v>
      </c>
      <c r="H588" s="277"/>
    </row>
    <row r="589" spans="1:8" s="32" customFormat="1" x14ac:dyDescent="0.2">
      <c r="A589" s="15">
        <v>38</v>
      </c>
      <c r="B589" s="110" t="s">
        <v>38</v>
      </c>
      <c r="C589" s="282">
        <f t="shared" ref="C589:F589" si="393">C590</f>
        <v>0</v>
      </c>
      <c r="D589" s="282">
        <f t="shared" si="393"/>
        <v>0</v>
      </c>
      <c r="E589" s="282">
        <f t="shared" si="393"/>
        <v>0</v>
      </c>
      <c r="F589" s="282">
        <f t="shared" si="393"/>
        <v>0</v>
      </c>
      <c r="G589" s="276">
        <v>2</v>
      </c>
      <c r="H589" s="277"/>
    </row>
    <row r="590" spans="1:8" s="32" customFormat="1" x14ac:dyDescent="0.2">
      <c r="A590" s="17">
        <v>383</v>
      </c>
      <c r="B590" s="66" t="s">
        <v>223</v>
      </c>
      <c r="C590" s="283">
        <f t="shared" ref="C590:D590" si="394">SUM(C591:C593)</f>
        <v>0</v>
      </c>
      <c r="D590" s="283">
        <f t="shared" si="394"/>
        <v>0</v>
      </c>
      <c r="E590" s="283">
        <f t="shared" ref="E590:F590" si="395">SUM(E591:E593)</f>
        <v>0</v>
      </c>
      <c r="F590" s="283">
        <f t="shared" si="395"/>
        <v>0</v>
      </c>
      <c r="G590" s="276">
        <v>3</v>
      </c>
      <c r="H590" s="277"/>
    </row>
    <row r="591" spans="1:8" s="32" customFormat="1" ht="28.5" x14ac:dyDescent="0.2">
      <c r="A591" s="19">
        <v>3831</v>
      </c>
      <c r="B591" s="20" t="s">
        <v>224</v>
      </c>
      <c r="C591" s="223"/>
      <c r="D591" s="223"/>
      <c r="E591" s="172"/>
      <c r="F591" s="223"/>
      <c r="G591" s="276">
        <v>4</v>
      </c>
      <c r="H591" s="277"/>
    </row>
    <row r="592" spans="1:8" s="32" customFormat="1" ht="28.5" x14ac:dyDescent="0.2">
      <c r="A592" s="19">
        <v>3834</v>
      </c>
      <c r="B592" s="20" t="s">
        <v>225</v>
      </c>
      <c r="C592" s="223"/>
      <c r="D592" s="223"/>
      <c r="E592" s="172"/>
      <c r="F592" s="223"/>
      <c r="G592" s="276">
        <v>4</v>
      </c>
      <c r="H592" s="277"/>
    </row>
    <row r="593" spans="1:8" s="32" customFormat="1" x14ac:dyDescent="0.2">
      <c r="A593" s="19">
        <v>3835</v>
      </c>
      <c r="B593" s="20" t="s">
        <v>226</v>
      </c>
      <c r="C593" s="223"/>
      <c r="D593" s="223"/>
      <c r="E593" s="172"/>
      <c r="F593" s="223"/>
      <c r="G593" s="276">
        <v>4</v>
      </c>
      <c r="H593" s="277"/>
    </row>
    <row r="594" spans="1:8" ht="42.75" x14ac:dyDescent="0.2">
      <c r="A594" s="11" t="s">
        <v>227</v>
      </c>
      <c r="B594" s="105" t="s">
        <v>228</v>
      </c>
      <c r="C594" s="280">
        <f t="shared" ref="C594:F595" si="396">C595</f>
        <v>0</v>
      </c>
      <c r="D594" s="280">
        <f t="shared" si="396"/>
        <v>0</v>
      </c>
      <c r="E594" s="280">
        <f t="shared" si="396"/>
        <v>0</v>
      </c>
      <c r="F594" s="280">
        <f t="shared" si="396"/>
        <v>0</v>
      </c>
      <c r="G594" s="276" t="s">
        <v>19</v>
      </c>
      <c r="H594" s="277"/>
    </row>
    <row r="595" spans="1:8" x14ac:dyDescent="0.2">
      <c r="A595" s="13">
        <v>11</v>
      </c>
      <c r="B595" s="106" t="s">
        <v>20</v>
      </c>
      <c r="C595" s="281">
        <f t="shared" si="396"/>
        <v>0</v>
      </c>
      <c r="D595" s="281">
        <f t="shared" si="396"/>
        <v>0</v>
      </c>
      <c r="E595" s="281">
        <f t="shared" si="396"/>
        <v>0</v>
      </c>
      <c r="F595" s="281">
        <f t="shared" si="396"/>
        <v>0</v>
      </c>
      <c r="G595" s="276" t="s">
        <v>21</v>
      </c>
      <c r="H595" s="277"/>
    </row>
    <row r="596" spans="1:8" ht="28.5" x14ac:dyDescent="0.2">
      <c r="A596" s="15">
        <v>36</v>
      </c>
      <c r="B596" s="110" t="s">
        <v>43</v>
      </c>
      <c r="C596" s="282">
        <f t="shared" ref="C596:D596" si="397">C597+C599</f>
        <v>0</v>
      </c>
      <c r="D596" s="282">
        <f t="shared" si="397"/>
        <v>0</v>
      </c>
      <c r="E596" s="282">
        <f t="shared" ref="E596:F596" si="398">E597+E599</f>
        <v>0</v>
      </c>
      <c r="F596" s="282">
        <f t="shared" si="398"/>
        <v>0</v>
      </c>
      <c r="G596" s="276">
        <v>2</v>
      </c>
      <c r="H596" s="277"/>
    </row>
    <row r="597" spans="1:8" x14ac:dyDescent="0.2">
      <c r="A597" s="17">
        <v>363</v>
      </c>
      <c r="B597" s="66" t="s">
        <v>112</v>
      </c>
      <c r="C597" s="283">
        <f t="shared" ref="C597:F597" si="399">C598</f>
        <v>0</v>
      </c>
      <c r="D597" s="283">
        <f t="shared" si="399"/>
        <v>0</v>
      </c>
      <c r="E597" s="283">
        <f t="shared" si="399"/>
        <v>0</v>
      </c>
      <c r="F597" s="283">
        <f t="shared" si="399"/>
        <v>0</v>
      </c>
      <c r="G597" s="276">
        <v>3</v>
      </c>
      <c r="H597" s="277"/>
    </row>
    <row r="598" spans="1:8" ht="28.5" x14ac:dyDescent="0.2">
      <c r="A598" s="19">
        <v>3661</v>
      </c>
      <c r="B598" s="109" t="s">
        <v>45</v>
      </c>
      <c r="C598" s="223"/>
      <c r="D598" s="223"/>
      <c r="E598" s="172"/>
      <c r="F598" s="223"/>
      <c r="G598" s="276">
        <v>4</v>
      </c>
      <c r="H598" s="277"/>
    </row>
    <row r="599" spans="1:8" ht="28.5" x14ac:dyDescent="0.2">
      <c r="A599" s="17">
        <v>369</v>
      </c>
      <c r="B599" s="66" t="s">
        <v>114</v>
      </c>
      <c r="C599" s="283">
        <f t="shared" ref="C599:F599" si="400">C600</f>
        <v>0</v>
      </c>
      <c r="D599" s="283">
        <f t="shared" si="400"/>
        <v>0</v>
      </c>
      <c r="E599" s="283">
        <f t="shared" si="400"/>
        <v>0</v>
      </c>
      <c r="F599" s="283">
        <f t="shared" si="400"/>
        <v>0</v>
      </c>
      <c r="G599" s="276">
        <v>3</v>
      </c>
      <c r="H599" s="277"/>
    </row>
    <row r="600" spans="1:8" ht="42.75" x14ac:dyDescent="0.2">
      <c r="A600" s="19">
        <v>3691</v>
      </c>
      <c r="B600" s="109" t="s">
        <v>115</v>
      </c>
      <c r="C600" s="284"/>
      <c r="D600" s="284"/>
      <c r="E600" s="285"/>
      <c r="F600" s="284"/>
      <c r="G600" s="276">
        <v>4</v>
      </c>
      <c r="H600" s="277"/>
    </row>
    <row r="601" spans="1:8" x14ac:dyDescent="0.2">
      <c r="A601" s="11" t="s">
        <v>229</v>
      </c>
      <c r="B601" s="12" t="s">
        <v>230</v>
      </c>
      <c r="C601" s="280">
        <f t="shared" ref="C601:F604" si="401">C602</f>
        <v>0</v>
      </c>
      <c r="D601" s="280">
        <f t="shared" si="401"/>
        <v>0</v>
      </c>
      <c r="E601" s="280">
        <f t="shared" si="401"/>
        <v>0</v>
      </c>
      <c r="F601" s="280">
        <f t="shared" si="401"/>
        <v>0</v>
      </c>
      <c r="G601" s="276" t="s">
        <v>19</v>
      </c>
      <c r="H601" s="329"/>
    </row>
    <row r="602" spans="1:8" x14ac:dyDescent="0.2">
      <c r="A602" s="13">
        <v>11</v>
      </c>
      <c r="B602" s="14" t="s">
        <v>20</v>
      </c>
      <c r="C602" s="281">
        <f t="shared" si="401"/>
        <v>0</v>
      </c>
      <c r="D602" s="281">
        <f t="shared" si="401"/>
        <v>0</v>
      </c>
      <c r="E602" s="281">
        <f t="shared" si="401"/>
        <v>0</v>
      </c>
      <c r="F602" s="281">
        <f t="shared" si="401"/>
        <v>0</v>
      </c>
      <c r="G602" s="276" t="s">
        <v>21</v>
      </c>
      <c r="H602" s="277"/>
    </row>
    <row r="603" spans="1:8" x14ac:dyDescent="0.2">
      <c r="A603" s="15">
        <v>32</v>
      </c>
      <c r="B603" s="16" t="s">
        <v>22</v>
      </c>
      <c r="C603" s="282">
        <f t="shared" si="401"/>
        <v>0</v>
      </c>
      <c r="D603" s="282">
        <f t="shared" si="401"/>
        <v>0</v>
      </c>
      <c r="E603" s="282">
        <f t="shared" si="401"/>
        <v>0</v>
      </c>
      <c r="F603" s="282">
        <f t="shared" si="401"/>
        <v>0</v>
      </c>
      <c r="G603" s="276">
        <v>2</v>
      </c>
      <c r="H603" s="277"/>
    </row>
    <row r="604" spans="1:8" x14ac:dyDescent="0.2">
      <c r="A604" s="17">
        <v>323</v>
      </c>
      <c r="B604" s="18" t="s">
        <v>23</v>
      </c>
      <c r="C604" s="283">
        <f t="shared" si="401"/>
        <v>0</v>
      </c>
      <c r="D604" s="283">
        <f t="shared" si="401"/>
        <v>0</v>
      </c>
      <c r="E604" s="283">
        <f t="shared" si="401"/>
        <v>0</v>
      </c>
      <c r="F604" s="283">
        <f t="shared" si="401"/>
        <v>0</v>
      </c>
      <c r="G604" s="276">
        <v>3</v>
      </c>
      <c r="H604" s="277"/>
    </row>
    <row r="605" spans="1:8" x14ac:dyDescent="0.2">
      <c r="A605" s="19">
        <v>3235</v>
      </c>
      <c r="B605" s="20" t="s">
        <v>68</v>
      </c>
      <c r="C605" s="284"/>
      <c r="D605" s="284"/>
      <c r="E605" s="285"/>
      <c r="F605" s="284"/>
      <c r="G605" s="276">
        <v>4</v>
      </c>
      <c r="H605" s="277"/>
    </row>
    <row r="606" spans="1:8" ht="28.5" x14ac:dyDescent="0.2">
      <c r="A606" s="15">
        <v>42</v>
      </c>
      <c r="B606" s="16" t="s">
        <v>51</v>
      </c>
      <c r="C606" s="282">
        <f t="shared" ref="C606:F607" si="402">C607</f>
        <v>0</v>
      </c>
      <c r="D606" s="282">
        <f t="shared" si="402"/>
        <v>0</v>
      </c>
      <c r="E606" s="282">
        <f t="shared" si="402"/>
        <v>0</v>
      </c>
      <c r="F606" s="282">
        <f t="shared" si="402"/>
        <v>0</v>
      </c>
      <c r="G606" s="276">
        <v>2</v>
      </c>
      <c r="H606" s="277"/>
    </row>
    <row r="607" spans="1:8" x14ac:dyDescent="0.2">
      <c r="A607" s="17">
        <v>423</v>
      </c>
      <c r="B607" s="18" t="s">
        <v>167</v>
      </c>
      <c r="C607" s="283">
        <f t="shared" si="402"/>
        <v>0</v>
      </c>
      <c r="D607" s="283">
        <f t="shared" si="402"/>
        <v>0</v>
      </c>
      <c r="E607" s="283">
        <f t="shared" si="402"/>
        <v>0</v>
      </c>
      <c r="F607" s="283">
        <f t="shared" si="402"/>
        <v>0</v>
      </c>
      <c r="G607" s="276">
        <v>3</v>
      </c>
      <c r="H607" s="277"/>
    </row>
    <row r="608" spans="1:8" ht="28.5" x14ac:dyDescent="0.2">
      <c r="A608" s="19">
        <v>4231</v>
      </c>
      <c r="B608" s="35" t="s">
        <v>200</v>
      </c>
      <c r="C608" s="284"/>
      <c r="D608" s="284"/>
      <c r="E608" s="285"/>
      <c r="F608" s="284"/>
      <c r="G608" s="276">
        <v>4</v>
      </c>
      <c r="H608" s="277"/>
    </row>
    <row r="609" spans="1:11" x14ac:dyDescent="0.2">
      <c r="A609" s="11" t="s">
        <v>231</v>
      </c>
      <c r="B609" s="12" t="s">
        <v>232</v>
      </c>
      <c r="C609" s="280">
        <f t="shared" ref="C609:F609" si="403">C610+0</f>
        <v>0</v>
      </c>
      <c r="D609" s="280">
        <f t="shared" si="403"/>
        <v>0</v>
      </c>
      <c r="E609" s="280">
        <f t="shared" si="403"/>
        <v>0</v>
      </c>
      <c r="F609" s="280">
        <f t="shared" si="403"/>
        <v>0</v>
      </c>
      <c r="G609" s="276" t="s">
        <v>19</v>
      </c>
      <c r="H609" s="277"/>
    </row>
    <row r="610" spans="1:11" x14ac:dyDescent="0.2">
      <c r="A610" s="13">
        <v>11</v>
      </c>
      <c r="B610" s="14" t="s">
        <v>20</v>
      </c>
      <c r="C610" s="281">
        <f t="shared" ref="C610:D610" si="404">C611+C621+C624</f>
        <v>0</v>
      </c>
      <c r="D610" s="281">
        <f t="shared" si="404"/>
        <v>0</v>
      </c>
      <c r="E610" s="281">
        <f t="shared" ref="E610:F610" si="405">E611+E621+E624</f>
        <v>0</v>
      </c>
      <c r="F610" s="281">
        <f t="shared" si="405"/>
        <v>0</v>
      </c>
      <c r="G610" s="276" t="s">
        <v>21</v>
      </c>
      <c r="H610" s="277"/>
    </row>
    <row r="611" spans="1:11" x14ac:dyDescent="0.2">
      <c r="A611" s="15">
        <v>32</v>
      </c>
      <c r="B611" s="16" t="s">
        <v>22</v>
      </c>
      <c r="C611" s="282">
        <f t="shared" ref="C611:D611" si="406">C612+C615+C619</f>
        <v>0</v>
      </c>
      <c r="D611" s="282">
        <f t="shared" si="406"/>
        <v>0</v>
      </c>
      <c r="E611" s="282">
        <f t="shared" ref="E611:F611" si="407">E612+E615+E619</f>
        <v>0</v>
      </c>
      <c r="F611" s="282">
        <f t="shared" si="407"/>
        <v>0</v>
      </c>
      <c r="G611" s="276">
        <v>2</v>
      </c>
      <c r="H611" s="277"/>
    </row>
    <row r="612" spans="1:11" x14ac:dyDescent="0.2">
      <c r="A612" s="17">
        <v>322</v>
      </c>
      <c r="B612" s="18" t="s">
        <v>106</v>
      </c>
      <c r="C612" s="283">
        <f t="shared" ref="C612:D612" si="408">SUM(C613:C614)</f>
        <v>0</v>
      </c>
      <c r="D612" s="283">
        <f t="shared" si="408"/>
        <v>0</v>
      </c>
      <c r="E612" s="283">
        <f t="shared" ref="E612" si="409">SUM(E613:E614)</f>
        <v>0</v>
      </c>
      <c r="F612" s="283">
        <f t="shared" ref="F612" si="410">SUM(F613:F614)</f>
        <v>0</v>
      </c>
      <c r="G612" s="276">
        <v>3</v>
      </c>
      <c r="H612" s="277"/>
    </row>
    <row r="613" spans="1:11" ht="28.5" x14ac:dyDescent="0.2">
      <c r="A613" s="45">
        <v>3221</v>
      </c>
      <c r="B613" s="35" t="s">
        <v>107</v>
      </c>
      <c r="C613" s="223"/>
      <c r="D613" s="223"/>
      <c r="E613" s="172"/>
      <c r="F613" s="223"/>
      <c r="G613" s="276">
        <v>4</v>
      </c>
      <c r="H613" s="277"/>
    </row>
    <row r="614" spans="1:11" ht="28.5" x14ac:dyDescent="0.2">
      <c r="A614" s="19">
        <v>3224</v>
      </c>
      <c r="B614" s="20" t="s">
        <v>208</v>
      </c>
      <c r="C614" s="223"/>
      <c r="D614" s="223"/>
      <c r="E614" s="172"/>
      <c r="F614" s="223"/>
      <c r="G614" s="276">
        <v>4</v>
      </c>
      <c r="H614" s="277"/>
    </row>
    <row r="615" spans="1:11" x14ac:dyDescent="0.2">
      <c r="A615" s="17">
        <v>323</v>
      </c>
      <c r="B615" s="18" t="s">
        <v>23</v>
      </c>
      <c r="C615" s="283">
        <f t="shared" ref="C615:E615" si="411">SUM(C616:C618)</f>
        <v>0</v>
      </c>
      <c r="D615" s="283">
        <f t="shared" si="411"/>
        <v>0</v>
      </c>
      <c r="E615" s="283">
        <f t="shared" si="411"/>
        <v>0</v>
      </c>
      <c r="F615" s="283">
        <f t="shared" ref="F615" si="412">SUM(F616:F618)</f>
        <v>0</v>
      </c>
      <c r="G615" s="276">
        <v>3</v>
      </c>
      <c r="H615" s="277"/>
    </row>
    <row r="616" spans="1:11" ht="28.5" x14ac:dyDescent="0.2">
      <c r="A616" s="19">
        <v>3232</v>
      </c>
      <c r="B616" s="20" t="s">
        <v>184</v>
      </c>
      <c r="C616" s="223"/>
      <c r="D616" s="223"/>
      <c r="E616" s="172"/>
      <c r="F616" s="223"/>
      <c r="G616" s="276">
        <v>4</v>
      </c>
      <c r="H616" s="277"/>
    </row>
    <row r="617" spans="1:11" x14ac:dyDescent="0.2">
      <c r="A617" s="19">
        <v>3235</v>
      </c>
      <c r="B617" s="20" t="s">
        <v>120</v>
      </c>
      <c r="C617" s="223"/>
      <c r="D617" s="223"/>
      <c r="E617" s="172"/>
      <c r="F617" s="223"/>
      <c r="G617" s="276">
        <v>4</v>
      </c>
      <c r="H617" s="277"/>
    </row>
    <row r="618" spans="1:11" x14ac:dyDescent="0.2">
      <c r="A618" s="19">
        <v>3238</v>
      </c>
      <c r="B618" s="20" t="s">
        <v>69</v>
      </c>
      <c r="C618" s="223"/>
      <c r="D618" s="223"/>
      <c r="E618" s="172"/>
      <c r="F618" s="223"/>
      <c r="G618" s="276">
        <v>4</v>
      </c>
      <c r="H618" s="277"/>
    </row>
    <row r="619" spans="1:11" ht="28.5" x14ac:dyDescent="0.2">
      <c r="A619" s="17">
        <v>329</v>
      </c>
      <c r="B619" s="18" t="s">
        <v>29</v>
      </c>
      <c r="C619" s="330">
        <f t="shared" ref="C619:F619" si="413">C620</f>
        <v>0</v>
      </c>
      <c r="D619" s="330">
        <f t="shared" si="413"/>
        <v>0</v>
      </c>
      <c r="E619" s="330">
        <f t="shared" si="413"/>
        <v>0</v>
      </c>
      <c r="F619" s="330">
        <f t="shared" si="413"/>
        <v>0</v>
      </c>
      <c r="G619" s="276">
        <v>3</v>
      </c>
      <c r="H619" s="277"/>
    </row>
    <row r="620" spans="1:11" x14ac:dyDescent="0.2">
      <c r="A620" s="19">
        <v>3294</v>
      </c>
      <c r="B620" s="20" t="s">
        <v>108</v>
      </c>
      <c r="C620" s="223"/>
      <c r="D620" s="223"/>
      <c r="E620" s="172"/>
      <c r="F620" s="223"/>
      <c r="G620" s="276">
        <v>4</v>
      </c>
      <c r="H620" s="277"/>
    </row>
    <row r="621" spans="1:11" ht="42.75" x14ac:dyDescent="0.2">
      <c r="A621" s="15">
        <v>41</v>
      </c>
      <c r="B621" s="16" t="s">
        <v>118</v>
      </c>
      <c r="C621" s="282">
        <f t="shared" ref="C621:F622" si="414">C622</f>
        <v>0</v>
      </c>
      <c r="D621" s="282">
        <f t="shared" si="414"/>
        <v>0</v>
      </c>
      <c r="E621" s="282">
        <f t="shared" si="414"/>
        <v>0</v>
      </c>
      <c r="F621" s="282">
        <f t="shared" si="414"/>
        <v>0</v>
      </c>
      <c r="G621" s="276">
        <v>2</v>
      </c>
      <c r="H621" s="277"/>
    </row>
    <row r="622" spans="1:11" x14ac:dyDescent="0.2">
      <c r="A622" s="17">
        <v>412</v>
      </c>
      <c r="B622" s="18" t="s">
        <v>119</v>
      </c>
      <c r="C622" s="283">
        <f t="shared" si="414"/>
        <v>0</v>
      </c>
      <c r="D622" s="283">
        <f t="shared" si="414"/>
        <v>0</v>
      </c>
      <c r="E622" s="283">
        <f t="shared" si="414"/>
        <v>0</v>
      </c>
      <c r="F622" s="283">
        <f t="shared" si="414"/>
        <v>0</v>
      </c>
      <c r="G622" s="276">
        <v>3</v>
      </c>
      <c r="H622" s="277"/>
    </row>
    <row r="623" spans="1:11" x14ac:dyDescent="0.2">
      <c r="A623" s="19">
        <v>4123</v>
      </c>
      <c r="B623" s="20" t="s">
        <v>120</v>
      </c>
      <c r="C623" s="284"/>
      <c r="D623" s="284"/>
      <c r="E623" s="285"/>
      <c r="F623" s="284"/>
      <c r="G623" s="276">
        <v>4</v>
      </c>
      <c r="H623" s="277"/>
    </row>
    <row r="624" spans="1:11" ht="28.5" x14ac:dyDescent="0.2">
      <c r="A624" s="15">
        <v>42</v>
      </c>
      <c r="B624" s="16" t="s">
        <v>51</v>
      </c>
      <c r="C624" s="282">
        <f t="shared" ref="C624:E624" si="415">C625+C629</f>
        <v>0</v>
      </c>
      <c r="D624" s="282">
        <f t="shared" si="415"/>
        <v>0</v>
      </c>
      <c r="E624" s="282">
        <f t="shared" si="415"/>
        <v>0</v>
      </c>
      <c r="F624" s="282">
        <f t="shared" ref="F624" si="416">F625+F629</f>
        <v>0</v>
      </c>
      <c r="G624" s="276">
        <v>2</v>
      </c>
      <c r="H624" s="277"/>
      <c r="K624" s="5"/>
    </row>
    <row r="625" spans="1:8" x14ac:dyDescent="0.2">
      <c r="A625" s="17">
        <v>422</v>
      </c>
      <c r="B625" s="18" t="s">
        <v>52</v>
      </c>
      <c r="C625" s="283">
        <f t="shared" ref="C625:E625" si="417">C626+C627+C628</f>
        <v>0</v>
      </c>
      <c r="D625" s="283">
        <f t="shared" si="417"/>
        <v>0</v>
      </c>
      <c r="E625" s="283">
        <f t="shared" si="417"/>
        <v>0</v>
      </c>
      <c r="F625" s="283">
        <f t="shared" ref="F625" si="418">F626+F627+F628</f>
        <v>0</v>
      </c>
      <c r="G625" s="276">
        <v>3</v>
      </c>
      <c r="H625" s="277"/>
    </row>
    <row r="626" spans="1:8" x14ac:dyDescent="0.2">
      <c r="A626" s="19">
        <v>4221</v>
      </c>
      <c r="B626" s="20" t="s">
        <v>121</v>
      </c>
      <c r="C626" s="223"/>
      <c r="D626" s="223"/>
      <c r="E626" s="172"/>
      <c r="F626" s="223"/>
      <c r="G626" s="276">
        <v>4</v>
      </c>
      <c r="H626" s="277"/>
    </row>
    <row r="627" spans="1:8" x14ac:dyDescent="0.2">
      <c r="A627" s="19">
        <v>4222</v>
      </c>
      <c r="B627" s="20" t="s">
        <v>122</v>
      </c>
      <c r="C627" s="223"/>
      <c r="D627" s="223"/>
      <c r="E627" s="172"/>
      <c r="F627" s="223"/>
      <c r="G627" s="276">
        <v>4</v>
      </c>
      <c r="H627" s="277"/>
    </row>
    <row r="628" spans="1:8" x14ac:dyDescent="0.2">
      <c r="A628" s="19">
        <v>4223</v>
      </c>
      <c r="B628" s="20" t="s">
        <v>157</v>
      </c>
      <c r="C628" s="223"/>
      <c r="D628" s="223"/>
      <c r="E628" s="172"/>
      <c r="F628" s="223"/>
      <c r="G628" s="276">
        <v>4</v>
      </c>
      <c r="H628" s="277"/>
    </row>
    <row r="629" spans="1:8" ht="28.5" x14ac:dyDescent="0.2">
      <c r="A629" s="17">
        <v>426</v>
      </c>
      <c r="B629" s="18" t="s">
        <v>123</v>
      </c>
      <c r="C629" s="283">
        <f t="shared" ref="C629:F629" si="419">C630</f>
        <v>0</v>
      </c>
      <c r="D629" s="283">
        <f t="shared" si="419"/>
        <v>0</v>
      </c>
      <c r="E629" s="283">
        <f t="shared" si="419"/>
        <v>0</v>
      </c>
      <c r="F629" s="283">
        <f t="shared" si="419"/>
        <v>0</v>
      </c>
      <c r="G629" s="276">
        <v>3</v>
      </c>
      <c r="H629" s="277"/>
    </row>
    <row r="630" spans="1:8" x14ac:dyDescent="0.2">
      <c r="A630" s="19">
        <v>4262</v>
      </c>
      <c r="B630" s="20" t="s">
        <v>124</v>
      </c>
      <c r="C630" s="223"/>
      <c r="D630" s="223"/>
      <c r="E630" s="172"/>
      <c r="F630" s="223"/>
      <c r="G630" s="276">
        <v>4</v>
      </c>
      <c r="H630" s="277"/>
    </row>
    <row r="631" spans="1:8" ht="28.5" x14ac:dyDescent="0.2">
      <c r="A631" s="9">
        <v>3605</v>
      </c>
      <c r="B631" s="10" t="s">
        <v>233</v>
      </c>
      <c r="C631" s="279">
        <f t="shared" ref="C631:E631" si="420">C632+C637+C645</f>
        <v>0</v>
      </c>
      <c r="D631" s="279">
        <f t="shared" si="420"/>
        <v>0</v>
      </c>
      <c r="E631" s="279">
        <f t="shared" si="420"/>
        <v>0</v>
      </c>
      <c r="F631" s="279">
        <f t="shared" ref="F631" si="421">F632+F637+F645</f>
        <v>0</v>
      </c>
      <c r="G631" s="276" t="s">
        <v>16</v>
      </c>
      <c r="H631" s="277"/>
    </row>
    <row r="632" spans="1:8" ht="57" x14ac:dyDescent="0.2">
      <c r="A632" s="11" t="s">
        <v>234</v>
      </c>
      <c r="B632" s="12" t="s">
        <v>235</v>
      </c>
      <c r="C632" s="280">
        <f t="shared" ref="C632:F635" si="422">C633</f>
        <v>0</v>
      </c>
      <c r="D632" s="280">
        <f t="shared" si="422"/>
        <v>0</v>
      </c>
      <c r="E632" s="280">
        <f t="shared" si="422"/>
        <v>0</v>
      </c>
      <c r="F632" s="280">
        <f t="shared" si="422"/>
        <v>0</v>
      </c>
      <c r="G632" s="276" t="s">
        <v>19</v>
      </c>
      <c r="H632" s="277"/>
    </row>
    <row r="633" spans="1:8" x14ac:dyDescent="0.2">
      <c r="A633" s="13">
        <v>11</v>
      </c>
      <c r="B633" s="14" t="s">
        <v>20</v>
      </c>
      <c r="C633" s="281">
        <f t="shared" si="422"/>
        <v>0</v>
      </c>
      <c r="D633" s="281">
        <f t="shared" si="422"/>
        <v>0</v>
      </c>
      <c r="E633" s="281">
        <f t="shared" si="422"/>
        <v>0</v>
      </c>
      <c r="F633" s="281">
        <f t="shared" si="422"/>
        <v>0</v>
      </c>
      <c r="G633" s="276" t="s">
        <v>21</v>
      </c>
      <c r="H633" s="277"/>
    </row>
    <row r="634" spans="1:8" ht="28.5" x14ac:dyDescent="0.2">
      <c r="A634" s="15">
        <v>36</v>
      </c>
      <c r="B634" s="16" t="s">
        <v>43</v>
      </c>
      <c r="C634" s="282">
        <f t="shared" si="422"/>
        <v>0</v>
      </c>
      <c r="D634" s="282">
        <f t="shared" si="422"/>
        <v>0</v>
      </c>
      <c r="E634" s="282">
        <f t="shared" si="422"/>
        <v>0</v>
      </c>
      <c r="F634" s="282">
        <f t="shared" si="422"/>
        <v>0</v>
      </c>
      <c r="G634" s="276">
        <v>2</v>
      </c>
      <c r="H634" s="277"/>
    </row>
    <row r="635" spans="1:8" x14ac:dyDescent="0.2">
      <c r="A635" s="17">
        <v>363</v>
      </c>
      <c r="B635" s="18" t="s">
        <v>112</v>
      </c>
      <c r="C635" s="283">
        <f t="shared" si="422"/>
        <v>0</v>
      </c>
      <c r="D635" s="283">
        <f t="shared" si="422"/>
        <v>0</v>
      </c>
      <c r="E635" s="283">
        <f t="shared" si="422"/>
        <v>0</v>
      </c>
      <c r="F635" s="283">
        <f t="shared" si="422"/>
        <v>0</v>
      </c>
      <c r="G635" s="276">
        <v>3</v>
      </c>
      <c r="H635" s="277"/>
    </row>
    <row r="636" spans="1:8" ht="28.5" x14ac:dyDescent="0.2">
      <c r="A636" s="19">
        <v>3631</v>
      </c>
      <c r="B636" s="35" t="s">
        <v>113</v>
      </c>
      <c r="C636" s="223"/>
      <c r="D636" s="223"/>
      <c r="E636" s="172"/>
      <c r="F636" s="223"/>
      <c r="G636" s="276">
        <v>4</v>
      </c>
      <c r="H636" s="277"/>
    </row>
    <row r="637" spans="1:8" ht="57" x14ac:dyDescent="0.2">
      <c r="A637" s="11" t="s">
        <v>236</v>
      </c>
      <c r="B637" s="12" t="s">
        <v>237</v>
      </c>
      <c r="C637" s="280">
        <f t="shared" ref="C637:F637" si="423">C638+0+0</f>
        <v>0</v>
      </c>
      <c r="D637" s="280">
        <f t="shared" si="423"/>
        <v>0</v>
      </c>
      <c r="E637" s="280">
        <f t="shared" si="423"/>
        <v>0</v>
      </c>
      <c r="F637" s="280">
        <f t="shared" si="423"/>
        <v>0</v>
      </c>
      <c r="G637" s="276" t="s">
        <v>19</v>
      </c>
      <c r="H637" s="277"/>
    </row>
    <row r="638" spans="1:8" x14ac:dyDescent="0.2">
      <c r="A638" s="13">
        <v>11</v>
      </c>
      <c r="B638" s="14" t="s">
        <v>20</v>
      </c>
      <c r="C638" s="281">
        <f t="shared" ref="C638:E638" si="424">C642+C639</f>
        <v>0</v>
      </c>
      <c r="D638" s="281">
        <f t="shared" si="424"/>
        <v>0</v>
      </c>
      <c r="E638" s="281">
        <f t="shared" si="424"/>
        <v>0</v>
      </c>
      <c r="F638" s="281">
        <f t="shared" ref="F638" si="425">F642+F639</f>
        <v>0</v>
      </c>
      <c r="G638" s="276" t="s">
        <v>21</v>
      </c>
      <c r="H638" s="277"/>
    </row>
    <row r="639" spans="1:8" x14ac:dyDescent="0.2">
      <c r="A639" s="15">
        <v>32</v>
      </c>
      <c r="B639" s="16" t="s">
        <v>22</v>
      </c>
      <c r="C639" s="282">
        <f t="shared" ref="C639:F639" si="426">C640</f>
        <v>0</v>
      </c>
      <c r="D639" s="282">
        <f t="shared" si="426"/>
        <v>0</v>
      </c>
      <c r="E639" s="282">
        <f t="shared" si="426"/>
        <v>0</v>
      </c>
      <c r="F639" s="282">
        <f t="shared" si="426"/>
        <v>0</v>
      </c>
      <c r="G639" s="276">
        <v>2</v>
      </c>
      <c r="H639" s="277"/>
    </row>
    <row r="640" spans="1:8" x14ac:dyDescent="0.2">
      <c r="A640" s="17">
        <v>322</v>
      </c>
      <c r="B640" s="18" t="s">
        <v>106</v>
      </c>
      <c r="C640" s="283">
        <f t="shared" ref="C640:F640" si="427">C641</f>
        <v>0</v>
      </c>
      <c r="D640" s="283">
        <f t="shared" si="427"/>
        <v>0</v>
      </c>
      <c r="E640" s="283">
        <f t="shared" si="427"/>
        <v>0</v>
      </c>
      <c r="F640" s="283">
        <f t="shared" si="427"/>
        <v>0</v>
      </c>
      <c r="G640" s="276">
        <v>3</v>
      </c>
      <c r="H640" s="277"/>
    </row>
    <row r="641" spans="1:15" x14ac:dyDescent="0.2">
      <c r="A641" s="19">
        <v>3222</v>
      </c>
      <c r="B641" s="35" t="s">
        <v>154</v>
      </c>
      <c r="C641" s="223"/>
      <c r="D641" s="223"/>
      <c r="E641" s="172"/>
      <c r="F641" s="223"/>
      <c r="G641" s="276">
        <v>4</v>
      </c>
      <c r="H641" s="277"/>
    </row>
    <row r="642" spans="1:15" ht="28.5" x14ac:dyDescent="0.2">
      <c r="A642" s="15">
        <v>36</v>
      </c>
      <c r="B642" s="16" t="s">
        <v>43</v>
      </c>
      <c r="C642" s="282">
        <f t="shared" ref="C642:F643" si="428">C643</f>
        <v>0</v>
      </c>
      <c r="D642" s="282">
        <f t="shared" si="428"/>
        <v>0</v>
      </c>
      <c r="E642" s="282">
        <f t="shared" si="428"/>
        <v>0</v>
      </c>
      <c r="F642" s="282">
        <f t="shared" si="428"/>
        <v>0</v>
      </c>
      <c r="G642" s="276">
        <v>2</v>
      </c>
      <c r="H642" s="277"/>
    </row>
    <row r="643" spans="1:15" ht="28.5" x14ac:dyDescent="0.2">
      <c r="A643" s="17">
        <v>369</v>
      </c>
      <c r="B643" s="18" t="s">
        <v>114</v>
      </c>
      <c r="C643" s="283">
        <f t="shared" si="428"/>
        <v>0</v>
      </c>
      <c r="D643" s="283">
        <f t="shared" si="428"/>
        <v>0</v>
      </c>
      <c r="E643" s="283">
        <f t="shared" si="428"/>
        <v>0</v>
      </c>
      <c r="F643" s="283">
        <f t="shared" si="428"/>
        <v>0</v>
      </c>
      <c r="G643" s="276">
        <v>3</v>
      </c>
      <c r="H643" s="277"/>
    </row>
    <row r="644" spans="1:15" ht="42.75" x14ac:dyDescent="0.2">
      <c r="A644" s="19">
        <v>3691</v>
      </c>
      <c r="B644" s="35" t="s">
        <v>115</v>
      </c>
      <c r="C644" s="284"/>
      <c r="D644" s="284"/>
      <c r="E644" s="285"/>
      <c r="F644" s="284"/>
      <c r="G644" s="276">
        <v>4</v>
      </c>
      <c r="H644" s="277"/>
      <c r="K644" s="213"/>
    </row>
    <row r="645" spans="1:15" ht="42.75" x14ac:dyDescent="0.2">
      <c r="A645" s="11" t="s">
        <v>238</v>
      </c>
      <c r="B645" s="12" t="s">
        <v>239</v>
      </c>
      <c r="C645" s="280">
        <f t="shared" ref="C645:F648" si="429">C646</f>
        <v>0</v>
      </c>
      <c r="D645" s="280">
        <f t="shared" si="429"/>
        <v>0</v>
      </c>
      <c r="E645" s="280">
        <f t="shared" si="429"/>
        <v>0</v>
      </c>
      <c r="F645" s="280">
        <f t="shared" si="429"/>
        <v>0</v>
      </c>
      <c r="G645" s="276" t="s">
        <v>19</v>
      </c>
      <c r="H645" s="277"/>
    </row>
    <row r="646" spans="1:15" x14ac:dyDescent="0.2">
      <c r="A646" s="13">
        <v>11</v>
      </c>
      <c r="B646" s="14" t="s">
        <v>20</v>
      </c>
      <c r="C646" s="281">
        <f t="shared" si="429"/>
        <v>0</v>
      </c>
      <c r="D646" s="281">
        <f t="shared" si="429"/>
        <v>0</v>
      </c>
      <c r="E646" s="281">
        <f t="shared" si="429"/>
        <v>0</v>
      </c>
      <c r="F646" s="281">
        <f t="shared" si="429"/>
        <v>0</v>
      </c>
      <c r="G646" s="276" t="s">
        <v>21</v>
      </c>
      <c r="H646" s="277"/>
    </row>
    <row r="647" spans="1:15" ht="28.5" x14ac:dyDescent="0.2">
      <c r="A647" s="15">
        <v>36</v>
      </c>
      <c r="B647" s="16" t="s">
        <v>43</v>
      </c>
      <c r="C647" s="282">
        <f t="shared" si="429"/>
        <v>0</v>
      </c>
      <c r="D647" s="282">
        <f t="shared" si="429"/>
        <v>0</v>
      </c>
      <c r="E647" s="282">
        <f t="shared" si="429"/>
        <v>0</v>
      </c>
      <c r="F647" s="282">
        <f t="shared" si="429"/>
        <v>0</v>
      </c>
      <c r="G647" s="276">
        <v>2</v>
      </c>
      <c r="H647" s="277"/>
    </row>
    <row r="648" spans="1:15" x14ac:dyDescent="0.2">
      <c r="A648" s="17">
        <v>363</v>
      </c>
      <c r="B648" s="18" t="s">
        <v>112</v>
      </c>
      <c r="C648" s="283">
        <f t="shared" si="429"/>
        <v>0</v>
      </c>
      <c r="D648" s="283">
        <f t="shared" si="429"/>
        <v>0</v>
      </c>
      <c r="E648" s="283">
        <f t="shared" si="429"/>
        <v>0</v>
      </c>
      <c r="F648" s="283">
        <f t="shared" si="429"/>
        <v>0</v>
      </c>
      <c r="G648" s="276">
        <v>3</v>
      </c>
      <c r="H648" s="277"/>
    </row>
    <row r="649" spans="1:15" ht="28.5" x14ac:dyDescent="0.2">
      <c r="A649" s="19">
        <v>3631</v>
      </c>
      <c r="B649" s="35" t="s">
        <v>113</v>
      </c>
      <c r="C649" s="223"/>
      <c r="D649" s="223"/>
      <c r="E649" s="172"/>
      <c r="F649" s="223"/>
      <c r="G649" s="276">
        <v>4</v>
      </c>
      <c r="H649" s="277"/>
      <c r="K649" s="213"/>
      <c r="O649" s="213"/>
    </row>
    <row r="650" spans="1:15" x14ac:dyDescent="0.2">
      <c r="A650" s="7">
        <v>23616</v>
      </c>
      <c r="B650" s="8" t="s">
        <v>240</v>
      </c>
      <c r="C650" s="278">
        <f t="shared" ref="C650:E650" si="430">C651+C711</f>
        <v>0</v>
      </c>
      <c r="D650" s="278">
        <f t="shared" si="430"/>
        <v>0</v>
      </c>
      <c r="E650" s="278">
        <f t="shared" si="430"/>
        <v>0</v>
      </c>
      <c r="F650" s="278">
        <f t="shared" ref="F650" si="431">F651+F711</f>
        <v>0</v>
      </c>
      <c r="G650" s="276" t="s">
        <v>14</v>
      </c>
      <c r="H650" s="277"/>
      <c r="N650" s="213"/>
    </row>
    <row r="651" spans="1:15" ht="28.5" x14ac:dyDescent="0.2">
      <c r="A651" s="9">
        <v>3601</v>
      </c>
      <c r="B651" s="10" t="s">
        <v>15</v>
      </c>
      <c r="C651" s="279">
        <f t="shared" ref="C651:F651" si="432">C652</f>
        <v>0</v>
      </c>
      <c r="D651" s="279">
        <f t="shared" si="432"/>
        <v>0</v>
      </c>
      <c r="E651" s="279">
        <f t="shared" si="432"/>
        <v>0</v>
      </c>
      <c r="F651" s="279">
        <f t="shared" si="432"/>
        <v>0</v>
      </c>
      <c r="G651" s="276" t="s">
        <v>16</v>
      </c>
      <c r="H651" s="277"/>
    </row>
    <row r="652" spans="1:15" x14ac:dyDescent="0.2">
      <c r="A652" s="11" t="s">
        <v>241</v>
      </c>
      <c r="B652" s="12" t="s">
        <v>242</v>
      </c>
      <c r="C652" s="280">
        <f>C653+0</f>
        <v>0</v>
      </c>
      <c r="D652" s="280">
        <f>D653+0+0</f>
        <v>0</v>
      </c>
      <c r="E652" s="280">
        <f>E653+0</f>
        <v>0</v>
      </c>
      <c r="F652" s="280">
        <f>F653+0+0</f>
        <v>0</v>
      </c>
      <c r="G652" s="276" t="s">
        <v>19</v>
      </c>
      <c r="H652" s="277"/>
      <c r="N652" s="213"/>
    </row>
    <row r="653" spans="1:15" x14ac:dyDescent="0.2">
      <c r="A653" s="13">
        <v>11</v>
      </c>
      <c r="B653" s="14" t="s">
        <v>20</v>
      </c>
      <c r="C653" s="331">
        <f t="shared" ref="C653:E653" si="433">C654+C663+C693+C696+C699+C702</f>
        <v>0</v>
      </c>
      <c r="D653" s="331">
        <f t="shared" si="433"/>
        <v>0</v>
      </c>
      <c r="E653" s="331">
        <f t="shared" si="433"/>
        <v>0</v>
      </c>
      <c r="F653" s="331">
        <f t="shared" ref="F653" si="434">F654+F663+F693+F696+F699+F702</f>
        <v>0</v>
      </c>
      <c r="G653" s="276" t="s">
        <v>21</v>
      </c>
      <c r="H653" s="277"/>
      <c r="N653" s="213"/>
    </row>
    <row r="654" spans="1:15" x14ac:dyDescent="0.2">
      <c r="A654" s="15">
        <v>31</v>
      </c>
      <c r="B654" s="16" t="s">
        <v>94</v>
      </c>
      <c r="C654" s="332">
        <f t="shared" ref="C654:E654" si="435">C655+C658+C660</f>
        <v>0</v>
      </c>
      <c r="D654" s="332">
        <f t="shared" si="435"/>
        <v>0</v>
      </c>
      <c r="E654" s="332">
        <f t="shared" si="435"/>
        <v>0</v>
      </c>
      <c r="F654" s="332">
        <f t="shared" ref="F654" si="436">F655+F658+F660</f>
        <v>0</v>
      </c>
      <c r="G654" s="276">
        <v>2</v>
      </c>
      <c r="H654" s="277"/>
      <c r="N654" s="213"/>
    </row>
    <row r="655" spans="1:15" x14ac:dyDescent="0.2">
      <c r="A655" s="17">
        <v>311</v>
      </c>
      <c r="B655" s="18" t="s">
        <v>95</v>
      </c>
      <c r="C655" s="283">
        <f t="shared" ref="C655:D655" si="437">SUM(C656:C657)</f>
        <v>0</v>
      </c>
      <c r="D655" s="283">
        <f t="shared" si="437"/>
        <v>0</v>
      </c>
      <c r="E655" s="283">
        <f t="shared" ref="E655:F655" si="438">SUM(E656:E657)</f>
        <v>0</v>
      </c>
      <c r="F655" s="283">
        <f t="shared" si="438"/>
        <v>0</v>
      </c>
      <c r="G655" s="276">
        <v>3</v>
      </c>
      <c r="H655" s="277"/>
    </row>
    <row r="656" spans="1:15" x14ac:dyDescent="0.2">
      <c r="A656" s="19">
        <v>3111</v>
      </c>
      <c r="B656" s="20" t="s">
        <v>96</v>
      </c>
      <c r="C656" s="226"/>
      <c r="D656" s="226"/>
      <c r="E656" s="188"/>
      <c r="F656" s="226"/>
      <c r="G656" s="276">
        <v>4</v>
      </c>
      <c r="H656" s="277"/>
    </row>
    <row r="657" spans="1:8" x14ac:dyDescent="0.2">
      <c r="A657" s="19">
        <v>3113</v>
      </c>
      <c r="B657" s="20" t="s">
        <v>97</v>
      </c>
      <c r="C657" s="226"/>
      <c r="D657" s="226"/>
      <c r="E657" s="188"/>
      <c r="F657" s="226"/>
      <c r="G657" s="276">
        <v>4</v>
      </c>
      <c r="H657" s="277"/>
    </row>
    <row r="658" spans="1:8" x14ac:dyDescent="0.2">
      <c r="A658" s="17">
        <v>312</v>
      </c>
      <c r="B658" s="18" t="s">
        <v>99</v>
      </c>
      <c r="C658" s="283">
        <f t="shared" ref="C658:F658" si="439">C659</f>
        <v>0</v>
      </c>
      <c r="D658" s="283">
        <f t="shared" si="439"/>
        <v>0</v>
      </c>
      <c r="E658" s="283">
        <f t="shared" si="439"/>
        <v>0</v>
      </c>
      <c r="F658" s="283">
        <f t="shared" si="439"/>
        <v>0</v>
      </c>
      <c r="G658" s="276">
        <v>3</v>
      </c>
      <c r="H658" s="277"/>
    </row>
    <row r="659" spans="1:8" x14ac:dyDescent="0.2">
      <c r="A659" s="19">
        <v>3121</v>
      </c>
      <c r="B659" s="20" t="s">
        <v>99</v>
      </c>
      <c r="C659" s="226"/>
      <c r="D659" s="226"/>
      <c r="E659" s="188"/>
      <c r="F659" s="226"/>
      <c r="G659" s="276">
        <v>4</v>
      </c>
      <c r="H659" s="277"/>
    </row>
    <row r="660" spans="1:8" x14ac:dyDescent="0.2">
      <c r="A660" s="17">
        <v>313</v>
      </c>
      <c r="B660" s="18" t="s">
        <v>100</v>
      </c>
      <c r="C660" s="283">
        <f t="shared" ref="C660:D660" si="440">SUM(C661:C662)</f>
        <v>0</v>
      </c>
      <c r="D660" s="283">
        <f t="shared" si="440"/>
        <v>0</v>
      </c>
      <c r="E660" s="283">
        <f t="shared" ref="E660:F660" si="441">SUM(E661:E662)</f>
        <v>0</v>
      </c>
      <c r="F660" s="283">
        <f t="shared" si="441"/>
        <v>0</v>
      </c>
      <c r="G660" s="276">
        <v>3</v>
      </c>
      <c r="H660" s="277"/>
    </row>
    <row r="661" spans="1:8" ht="28.5" x14ac:dyDescent="0.2">
      <c r="A661" s="19">
        <v>3132</v>
      </c>
      <c r="B661" s="20" t="s">
        <v>101</v>
      </c>
      <c r="C661" s="226"/>
      <c r="D661" s="226"/>
      <c r="E661" s="188"/>
      <c r="F661" s="226"/>
      <c r="G661" s="276">
        <v>4</v>
      </c>
      <c r="H661" s="277"/>
    </row>
    <row r="662" spans="1:8" ht="28.5" x14ac:dyDescent="0.2">
      <c r="A662" s="19">
        <v>3133</v>
      </c>
      <c r="B662" s="20" t="s">
        <v>243</v>
      </c>
      <c r="C662" s="284"/>
      <c r="D662" s="284"/>
      <c r="E662" s="285"/>
      <c r="F662" s="284"/>
      <c r="G662" s="276">
        <v>4</v>
      </c>
      <c r="H662" s="277"/>
    </row>
    <row r="663" spans="1:8" x14ac:dyDescent="0.2">
      <c r="A663" s="15">
        <v>32</v>
      </c>
      <c r="B663" s="16" t="s">
        <v>22</v>
      </c>
      <c r="C663" s="282">
        <f t="shared" ref="C663:D663" si="442">C664+C669+C676+C686</f>
        <v>0</v>
      </c>
      <c r="D663" s="282">
        <f t="shared" si="442"/>
        <v>0</v>
      </c>
      <c r="E663" s="282">
        <f t="shared" ref="E663:F663" si="443">E664+E669+E676+E686</f>
        <v>0</v>
      </c>
      <c r="F663" s="282">
        <f t="shared" si="443"/>
        <v>0</v>
      </c>
      <c r="G663" s="276">
        <v>2</v>
      </c>
      <c r="H663" s="277"/>
    </row>
    <row r="664" spans="1:8" x14ac:dyDescent="0.2">
      <c r="A664" s="17">
        <v>321</v>
      </c>
      <c r="B664" s="18" t="s">
        <v>102</v>
      </c>
      <c r="C664" s="283">
        <f t="shared" ref="C664:D664" si="444">SUM(C665:C668)</f>
        <v>0</v>
      </c>
      <c r="D664" s="283">
        <f t="shared" si="444"/>
        <v>0</v>
      </c>
      <c r="E664" s="283">
        <f t="shared" ref="E664" si="445">SUM(E665:E668)</f>
        <v>0</v>
      </c>
      <c r="F664" s="283">
        <f t="shared" ref="F664" si="446">SUM(F665:F668)</f>
        <v>0</v>
      </c>
      <c r="G664" s="276">
        <v>3</v>
      </c>
      <c r="H664" s="277"/>
    </row>
    <row r="665" spans="1:8" x14ac:dyDescent="0.2">
      <c r="A665" s="19">
        <v>3211</v>
      </c>
      <c r="B665" s="20" t="s">
        <v>103</v>
      </c>
      <c r="C665" s="226"/>
      <c r="D665" s="226"/>
      <c r="E665" s="188"/>
      <c r="F665" s="226"/>
      <c r="G665" s="276">
        <v>4</v>
      </c>
      <c r="H665" s="277"/>
    </row>
    <row r="666" spans="1:8" ht="28.5" x14ac:dyDescent="0.2">
      <c r="A666" s="19">
        <v>3212</v>
      </c>
      <c r="B666" s="20" t="s">
        <v>104</v>
      </c>
      <c r="C666" s="226"/>
      <c r="D666" s="226"/>
      <c r="E666" s="188"/>
      <c r="F666" s="226"/>
      <c r="G666" s="276">
        <v>4</v>
      </c>
      <c r="H666" s="277"/>
    </row>
    <row r="667" spans="1:8" ht="28.5" x14ac:dyDescent="0.2">
      <c r="A667" s="19">
        <v>3213</v>
      </c>
      <c r="B667" s="20" t="s">
        <v>105</v>
      </c>
      <c r="C667" s="226"/>
      <c r="D667" s="226"/>
      <c r="E667" s="188"/>
      <c r="F667" s="226"/>
      <c r="G667" s="276">
        <v>4</v>
      </c>
      <c r="H667" s="277"/>
    </row>
    <row r="668" spans="1:8" ht="28.5" x14ac:dyDescent="0.2">
      <c r="A668" s="19">
        <v>3214</v>
      </c>
      <c r="B668" s="20" t="s">
        <v>207</v>
      </c>
      <c r="C668" s="226"/>
      <c r="D668" s="226"/>
      <c r="E668" s="188"/>
      <c r="F668" s="226"/>
      <c r="G668" s="276">
        <v>4</v>
      </c>
      <c r="H668" s="277"/>
    </row>
    <row r="669" spans="1:8" x14ac:dyDescent="0.2">
      <c r="A669" s="17">
        <v>322</v>
      </c>
      <c r="B669" s="18" t="s">
        <v>106</v>
      </c>
      <c r="C669" s="283">
        <f t="shared" ref="C669:D669" si="447">SUM(C670:C675)</f>
        <v>0</v>
      </c>
      <c r="D669" s="283">
        <f t="shared" si="447"/>
        <v>0</v>
      </c>
      <c r="E669" s="283">
        <f t="shared" ref="E669:F669" si="448">SUM(E670:E675)</f>
        <v>0</v>
      </c>
      <c r="F669" s="283">
        <f t="shared" si="448"/>
        <v>0</v>
      </c>
      <c r="G669" s="276">
        <v>3</v>
      </c>
      <c r="H669" s="277"/>
    </row>
    <row r="670" spans="1:8" ht="28.5" x14ac:dyDescent="0.2">
      <c r="A670" s="19">
        <v>3221</v>
      </c>
      <c r="B670" s="20" t="s">
        <v>107</v>
      </c>
      <c r="C670" s="226"/>
      <c r="D670" s="226"/>
      <c r="E670" s="188"/>
      <c r="F670" s="226"/>
      <c r="G670" s="276">
        <v>4</v>
      </c>
      <c r="H670" s="277"/>
    </row>
    <row r="671" spans="1:8" x14ac:dyDescent="0.2">
      <c r="A671" s="19">
        <v>3222</v>
      </c>
      <c r="B671" s="20" t="s">
        <v>154</v>
      </c>
      <c r="C671" s="226"/>
      <c r="D671" s="226"/>
      <c r="E671" s="188"/>
      <c r="F671" s="226"/>
      <c r="G671" s="276">
        <v>4</v>
      </c>
      <c r="H671" s="277"/>
    </row>
    <row r="672" spans="1:8" x14ac:dyDescent="0.2">
      <c r="A672" s="19">
        <v>3223</v>
      </c>
      <c r="B672" s="20" t="s">
        <v>175</v>
      </c>
      <c r="C672" s="226"/>
      <c r="D672" s="226"/>
      <c r="E672" s="188"/>
      <c r="F672" s="226"/>
      <c r="G672" s="276">
        <v>4</v>
      </c>
      <c r="H672" s="277"/>
    </row>
    <row r="673" spans="1:8" ht="28.5" x14ac:dyDescent="0.2">
      <c r="A673" s="19">
        <v>3224</v>
      </c>
      <c r="B673" s="20" t="s">
        <v>208</v>
      </c>
      <c r="C673" s="226"/>
      <c r="D673" s="226"/>
      <c r="E673" s="188"/>
      <c r="F673" s="226"/>
      <c r="G673" s="276">
        <v>4</v>
      </c>
      <c r="H673" s="277"/>
    </row>
    <row r="674" spans="1:8" x14ac:dyDescent="0.2">
      <c r="A674" s="19">
        <v>3225</v>
      </c>
      <c r="B674" s="20" t="s">
        <v>155</v>
      </c>
      <c r="C674" s="226"/>
      <c r="D674" s="226"/>
      <c r="E674" s="188"/>
      <c r="F674" s="226"/>
      <c r="G674" s="276">
        <v>4</v>
      </c>
      <c r="H674" s="277"/>
    </row>
    <row r="675" spans="1:8" ht="28.5" x14ac:dyDescent="0.2">
      <c r="A675" s="19">
        <v>3227</v>
      </c>
      <c r="B675" s="20" t="s">
        <v>156</v>
      </c>
      <c r="C675" s="226"/>
      <c r="D675" s="226"/>
      <c r="E675" s="188"/>
      <c r="F675" s="226"/>
      <c r="G675" s="276">
        <v>4</v>
      </c>
      <c r="H675" s="277"/>
    </row>
    <row r="676" spans="1:8" x14ac:dyDescent="0.2">
      <c r="A676" s="17">
        <v>323</v>
      </c>
      <c r="B676" s="18" t="s">
        <v>23</v>
      </c>
      <c r="C676" s="283">
        <f t="shared" ref="C676:D676" si="449">SUM(C677:C685)</f>
        <v>0</v>
      </c>
      <c r="D676" s="283">
        <f t="shared" si="449"/>
        <v>0</v>
      </c>
      <c r="E676" s="283">
        <f t="shared" ref="E676:F676" si="450">SUM(E677:E685)</f>
        <v>0</v>
      </c>
      <c r="F676" s="283">
        <f t="shared" si="450"/>
        <v>0</v>
      </c>
      <c r="G676" s="276">
        <v>3</v>
      </c>
      <c r="H676" s="277"/>
    </row>
    <row r="677" spans="1:8" x14ac:dyDescent="0.2">
      <c r="A677" s="19">
        <v>3231</v>
      </c>
      <c r="B677" s="20" t="s">
        <v>24</v>
      </c>
      <c r="C677" s="226"/>
      <c r="D677" s="226"/>
      <c r="E677" s="188"/>
      <c r="F677" s="226"/>
      <c r="G677" s="276">
        <v>4</v>
      </c>
      <c r="H677" s="277"/>
    </row>
    <row r="678" spans="1:8" ht="28.5" x14ac:dyDescent="0.2">
      <c r="A678" s="19">
        <v>3232</v>
      </c>
      <c r="B678" s="20" t="s">
        <v>184</v>
      </c>
      <c r="C678" s="226"/>
      <c r="D678" s="226"/>
      <c r="E678" s="188"/>
      <c r="F678" s="226"/>
      <c r="G678" s="276">
        <v>4</v>
      </c>
      <c r="H678" s="277"/>
    </row>
    <row r="679" spans="1:8" x14ac:dyDescent="0.2">
      <c r="A679" s="19">
        <v>3233</v>
      </c>
      <c r="B679" s="20" t="s">
        <v>25</v>
      </c>
      <c r="C679" s="226"/>
      <c r="D679" s="226"/>
      <c r="E679" s="188"/>
      <c r="F679" s="226"/>
      <c r="G679" s="276">
        <v>4</v>
      </c>
      <c r="H679" s="277"/>
    </row>
    <row r="680" spans="1:8" x14ac:dyDescent="0.2">
      <c r="A680" s="19">
        <v>3234</v>
      </c>
      <c r="B680" s="20" t="s">
        <v>209</v>
      </c>
      <c r="C680" s="226"/>
      <c r="D680" s="226"/>
      <c r="E680" s="188"/>
      <c r="F680" s="226"/>
      <c r="G680" s="276">
        <v>4</v>
      </c>
      <c r="H680" s="277"/>
    </row>
    <row r="681" spans="1:8" x14ac:dyDescent="0.2">
      <c r="A681" s="19">
        <v>3235</v>
      </c>
      <c r="B681" s="20" t="s">
        <v>68</v>
      </c>
      <c r="C681" s="226"/>
      <c r="D681" s="226"/>
      <c r="E681" s="188"/>
      <c r="F681" s="226"/>
      <c r="G681" s="276">
        <v>4</v>
      </c>
      <c r="H681" s="277"/>
    </row>
    <row r="682" spans="1:8" x14ac:dyDescent="0.2">
      <c r="A682" s="19">
        <v>3236</v>
      </c>
      <c r="B682" s="20" t="s">
        <v>50</v>
      </c>
      <c r="C682" s="226"/>
      <c r="D682" s="226"/>
      <c r="E682" s="188"/>
      <c r="F682" s="226"/>
      <c r="G682" s="276">
        <v>4</v>
      </c>
      <c r="H682" s="277"/>
    </row>
    <row r="683" spans="1:8" x14ac:dyDescent="0.2">
      <c r="A683" s="19">
        <v>3237</v>
      </c>
      <c r="B683" s="20" t="s">
        <v>26</v>
      </c>
      <c r="C683" s="226"/>
      <c r="D683" s="226"/>
      <c r="E683" s="188"/>
      <c r="F683" s="226"/>
      <c r="G683" s="276">
        <v>4</v>
      </c>
      <c r="H683" s="277"/>
    </row>
    <row r="684" spans="1:8" x14ac:dyDescent="0.2">
      <c r="A684" s="19">
        <v>3238</v>
      </c>
      <c r="B684" s="20" t="s">
        <v>69</v>
      </c>
      <c r="C684" s="226"/>
      <c r="D684" s="226"/>
      <c r="E684" s="188"/>
      <c r="F684" s="226"/>
      <c r="G684" s="276">
        <v>4</v>
      </c>
      <c r="H684" s="277"/>
    </row>
    <row r="685" spans="1:8" x14ac:dyDescent="0.2">
      <c r="A685" s="19">
        <v>3239</v>
      </c>
      <c r="B685" s="20" t="s">
        <v>27</v>
      </c>
      <c r="C685" s="226"/>
      <c r="D685" s="226"/>
      <c r="E685" s="188"/>
      <c r="F685" s="226"/>
      <c r="G685" s="276">
        <v>4</v>
      </c>
      <c r="H685" s="277"/>
    </row>
    <row r="686" spans="1:8" ht="28.5" x14ac:dyDescent="0.2">
      <c r="A686" s="17">
        <v>329</v>
      </c>
      <c r="B686" s="18" t="s">
        <v>29</v>
      </c>
      <c r="C686" s="283">
        <f t="shared" ref="C686:D686" si="451">SUM(C687:C692)</f>
        <v>0</v>
      </c>
      <c r="D686" s="283">
        <f t="shared" si="451"/>
        <v>0</v>
      </c>
      <c r="E686" s="283">
        <f t="shared" ref="E686:F686" si="452">SUM(E687:E692)</f>
        <v>0</v>
      </c>
      <c r="F686" s="283">
        <f t="shared" si="452"/>
        <v>0</v>
      </c>
      <c r="G686" s="276">
        <v>3</v>
      </c>
      <c r="H686" s="277"/>
    </row>
    <row r="687" spans="1:8" ht="42.75" x14ac:dyDescent="0.2">
      <c r="A687" s="19">
        <v>3291</v>
      </c>
      <c r="B687" s="20" t="s">
        <v>30</v>
      </c>
      <c r="C687" s="226"/>
      <c r="D687" s="226"/>
      <c r="E687" s="188"/>
      <c r="F687" s="226"/>
      <c r="G687" s="276">
        <v>4</v>
      </c>
      <c r="H687" s="277"/>
    </row>
    <row r="688" spans="1:8" x14ac:dyDescent="0.2">
      <c r="A688" s="19">
        <v>3292</v>
      </c>
      <c r="B688" s="20" t="s">
        <v>187</v>
      </c>
      <c r="C688" s="226"/>
      <c r="D688" s="226"/>
      <c r="E688" s="188"/>
      <c r="F688" s="226"/>
      <c r="G688" s="276">
        <v>4</v>
      </c>
      <c r="H688" s="277"/>
    </row>
    <row r="689" spans="1:8" x14ac:dyDescent="0.2">
      <c r="A689" s="19">
        <v>3293</v>
      </c>
      <c r="B689" s="20" t="s">
        <v>70</v>
      </c>
      <c r="C689" s="226"/>
      <c r="D689" s="226"/>
      <c r="E689" s="188"/>
      <c r="F689" s="226"/>
      <c r="G689" s="276">
        <v>4</v>
      </c>
      <c r="H689" s="277"/>
    </row>
    <row r="690" spans="1:8" x14ac:dyDescent="0.2">
      <c r="A690" s="19">
        <v>3294</v>
      </c>
      <c r="B690" s="20" t="s">
        <v>108</v>
      </c>
      <c r="C690" s="226"/>
      <c r="D690" s="226"/>
      <c r="E690" s="188"/>
      <c r="F690" s="226"/>
      <c r="G690" s="276">
        <v>4</v>
      </c>
      <c r="H690" s="277"/>
    </row>
    <row r="691" spans="1:8" x14ac:dyDescent="0.2">
      <c r="A691" s="19">
        <v>3295</v>
      </c>
      <c r="B691" s="20" t="s">
        <v>210</v>
      </c>
      <c r="C691" s="226"/>
      <c r="D691" s="226"/>
      <c r="E691" s="188"/>
      <c r="F691" s="226"/>
      <c r="G691" s="276">
        <v>4</v>
      </c>
      <c r="H691" s="277"/>
    </row>
    <row r="692" spans="1:8" ht="28.5" x14ac:dyDescent="0.2">
      <c r="A692" s="19">
        <v>3299</v>
      </c>
      <c r="B692" s="20" t="s">
        <v>29</v>
      </c>
      <c r="C692" s="226"/>
      <c r="D692" s="226"/>
      <c r="E692" s="188"/>
      <c r="F692" s="226"/>
      <c r="G692" s="276">
        <v>4</v>
      </c>
      <c r="H692" s="277"/>
    </row>
    <row r="693" spans="1:8" x14ac:dyDescent="0.2">
      <c r="A693" s="15">
        <v>34</v>
      </c>
      <c r="B693" s="16" t="s">
        <v>211</v>
      </c>
      <c r="C693" s="282">
        <f t="shared" ref="C693:F694" si="453">C694</f>
        <v>0</v>
      </c>
      <c r="D693" s="282">
        <f t="shared" si="453"/>
        <v>0</v>
      </c>
      <c r="E693" s="282">
        <f t="shared" si="453"/>
        <v>0</v>
      </c>
      <c r="F693" s="282">
        <f t="shared" si="453"/>
        <v>0</v>
      </c>
      <c r="G693" s="276">
        <v>2</v>
      </c>
      <c r="H693" s="277"/>
    </row>
    <row r="694" spans="1:8" x14ac:dyDescent="0.2">
      <c r="A694" s="17">
        <v>343</v>
      </c>
      <c r="B694" s="18" t="s">
        <v>212</v>
      </c>
      <c r="C694" s="283">
        <f t="shared" si="453"/>
        <v>0</v>
      </c>
      <c r="D694" s="283">
        <f t="shared" si="453"/>
        <v>0</v>
      </c>
      <c r="E694" s="283">
        <f t="shared" si="453"/>
        <v>0</v>
      </c>
      <c r="F694" s="283">
        <f t="shared" si="453"/>
        <v>0</v>
      </c>
      <c r="G694" s="276">
        <v>3</v>
      </c>
      <c r="H694" s="277"/>
    </row>
    <row r="695" spans="1:8" ht="28.5" x14ac:dyDescent="0.2">
      <c r="A695" s="19">
        <v>3431</v>
      </c>
      <c r="B695" s="20" t="s">
        <v>213</v>
      </c>
      <c r="C695" s="226"/>
      <c r="D695" s="226"/>
      <c r="E695" s="188"/>
      <c r="F695" s="226"/>
      <c r="G695" s="276">
        <v>4</v>
      </c>
      <c r="H695" s="277"/>
    </row>
    <row r="696" spans="1:8" ht="42.75" x14ac:dyDescent="0.2">
      <c r="A696" s="15">
        <v>37</v>
      </c>
      <c r="B696" s="16" t="s">
        <v>33</v>
      </c>
      <c r="C696" s="282">
        <f t="shared" ref="C696:F697" si="454">C697</f>
        <v>0</v>
      </c>
      <c r="D696" s="282">
        <f t="shared" si="454"/>
        <v>0</v>
      </c>
      <c r="E696" s="282">
        <f t="shared" si="454"/>
        <v>0</v>
      </c>
      <c r="F696" s="282">
        <f t="shared" si="454"/>
        <v>0</v>
      </c>
      <c r="G696" s="276">
        <v>2</v>
      </c>
      <c r="H696" s="277"/>
    </row>
    <row r="697" spans="1:8" ht="28.5" x14ac:dyDescent="0.2">
      <c r="A697" s="17">
        <v>372</v>
      </c>
      <c r="B697" s="18" t="s">
        <v>34</v>
      </c>
      <c r="C697" s="283">
        <f t="shared" si="454"/>
        <v>0</v>
      </c>
      <c r="D697" s="283">
        <f t="shared" si="454"/>
        <v>0</v>
      </c>
      <c r="E697" s="283">
        <f t="shared" si="454"/>
        <v>0</v>
      </c>
      <c r="F697" s="283">
        <f t="shared" si="454"/>
        <v>0</v>
      </c>
      <c r="G697" s="276">
        <v>3</v>
      </c>
      <c r="H697" s="277"/>
    </row>
    <row r="698" spans="1:8" ht="28.5" x14ac:dyDescent="0.2">
      <c r="A698" s="19">
        <v>3721</v>
      </c>
      <c r="B698" s="20" t="s">
        <v>117</v>
      </c>
      <c r="C698" s="284"/>
      <c r="D698" s="284"/>
      <c r="E698" s="285"/>
      <c r="F698" s="284"/>
      <c r="G698" s="276">
        <v>4</v>
      </c>
      <c r="H698" s="277"/>
    </row>
    <row r="699" spans="1:8" x14ac:dyDescent="0.2">
      <c r="A699" s="15">
        <v>38</v>
      </c>
      <c r="B699" s="16" t="s">
        <v>38</v>
      </c>
      <c r="C699" s="282">
        <f t="shared" ref="C699:F700" si="455">C700</f>
        <v>0</v>
      </c>
      <c r="D699" s="282">
        <f t="shared" si="455"/>
        <v>0</v>
      </c>
      <c r="E699" s="282">
        <f t="shared" si="455"/>
        <v>0</v>
      </c>
      <c r="F699" s="282">
        <f t="shared" si="455"/>
        <v>0</v>
      </c>
      <c r="G699" s="276">
        <v>2</v>
      </c>
      <c r="H699" s="277"/>
    </row>
    <row r="700" spans="1:8" x14ac:dyDescent="0.2">
      <c r="A700" s="17">
        <v>383</v>
      </c>
      <c r="B700" s="18" t="s">
        <v>223</v>
      </c>
      <c r="C700" s="283">
        <f t="shared" si="455"/>
        <v>0</v>
      </c>
      <c r="D700" s="283">
        <f t="shared" si="455"/>
        <v>0</v>
      </c>
      <c r="E700" s="283">
        <f t="shared" si="455"/>
        <v>0</v>
      </c>
      <c r="F700" s="283">
        <f t="shared" si="455"/>
        <v>0</v>
      </c>
      <c r="G700" s="276">
        <v>3</v>
      </c>
      <c r="H700" s="277"/>
    </row>
    <row r="701" spans="1:8" x14ac:dyDescent="0.2">
      <c r="A701" s="19">
        <v>3835</v>
      </c>
      <c r="B701" s="20" t="s">
        <v>226</v>
      </c>
      <c r="C701" s="226"/>
      <c r="D701" s="226"/>
      <c r="E701" s="188"/>
      <c r="F701" s="226"/>
      <c r="G701" s="276">
        <v>4</v>
      </c>
      <c r="H701" s="277"/>
    </row>
    <row r="702" spans="1:8" ht="28.5" x14ac:dyDescent="0.2">
      <c r="A702" s="15">
        <v>42</v>
      </c>
      <c r="B702" s="16" t="s">
        <v>51</v>
      </c>
      <c r="C702" s="282">
        <f t="shared" ref="C702:D702" si="456">C703+C707+C709</f>
        <v>0</v>
      </c>
      <c r="D702" s="282">
        <f t="shared" si="456"/>
        <v>0</v>
      </c>
      <c r="E702" s="282">
        <f t="shared" ref="E702:F702" si="457">E703+E707+E709</f>
        <v>0</v>
      </c>
      <c r="F702" s="282">
        <f t="shared" si="457"/>
        <v>0</v>
      </c>
      <c r="G702" s="276">
        <v>2</v>
      </c>
      <c r="H702" s="277"/>
    </row>
    <row r="703" spans="1:8" x14ac:dyDescent="0.2">
      <c r="A703" s="17">
        <v>422</v>
      </c>
      <c r="B703" s="18" t="s">
        <v>52</v>
      </c>
      <c r="C703" s="283">
        <f t="shared" ref="C703:D703" si="458">SUM(C704:C706)</f>
        <v>0</v>
      </c>
      <c r="D703" s="283">
        <f t="shared" si="458"/>
        <v>0</v>
      </c>
      <c r="E703" s="283">
        <f t="shared" ref="E703" si="459">SUM(E704:E706)</f>
        <v>0</v>
      </c>
      <c r="F703" s="283">
        <f t="shared" ref="F703" si="460">SUM(F704:F706)</f>
        <v>0</v>
      </c>
      <c r="G703" s="276">
        <v>3</v>
      </c>
      <c r="H703" s="277"/>
    </row>
    <row r="704" spans="1:8" x14ac:dyDescent="0.2">
      <c r="A704" s="19">
        <v>4221</v>
      </c>
      <c r="B704" s="20" t="s">
        <v>121</v>
      </c>
      <c r="C704" s="284"/>
      <c r="D704" s="284"/>
      <c r="E704" s="285"/>
      <c r="F704" s="284"/>
      <c r="G704" s="276">
        <v>4</v>
      </c>
      <c r="H704" s="277"/>
    </row>
    <row r="705" spans="1:8" ht="28.5" x14ac:dyDescent="0.2">
      <c r="A705" s="19">
        <v>4224</v>
      </c>
      <c r="B705" s="20" t="s">
        <v>53</v>
      </c>
      <c r="C705" s="284"/>
      <c r="D705" s="284"/>
      <c r="E705" s="285"/>
      <c r="F705" s="284"/>
      <c r="G705" s="276">
        <v>4</v>
      </c>
      <c r="H705" s="277"/>
    </row>
    <row r="706" spans="1:8" x14ac:dyDescent="0.2">
      <c r="A706" s="19">
        <v>4225</v>
      </c>
      <c r="B706" s="20" t="s">
        <v>244</v>
      </c>
      <c r="C706" s="284"/>
      <c r="D706" s="284"/>
      <c r="E706" s="285"/>
      <c r="F706" s="284"/>
      <c r="G706" s="276">
        <v>4</v>
      </c>
      <c r="H706" s="277"/>
    </row>
    <row r="707" spans="1:8" x14ac:dyDescent="0.2">
      <c r="A707" s="17">
        <v>423</v>
      </c>
      <c r="B707" s="18" t="s">
        <v>167</v>
      </c>
      <c r="C707" s="283">
        <f t="shared" ref="C707:F707" si="461">C708</f>
        <v>0</v>
      </c>
      <c r="D707" s="283">
        <f t="shared" si="461"/>
        <v>0</v>
      </c>
      <c r="E707" s="283">
        <f t="shared" si="461"/>
        <v>0</v>
      </c>
      <c r="F707" s="283">
        <f t="shared" si="461"/>
        <v>0</v>
      </c>
      <c r="G707" s="276">
        <v>3</v>
      </c>
      <c r="H707" s="277"/>
    </row>
    <row r="708" spans="1:8" ht="28.5" x14ac:dyDescent="0.2">
      <c r="A708" s="19">
        <v>4231</v>
      </c>
      <c r="B708" s="20" t="s">
        <v>200</v>
      </c>
      <c r="C708" s="284"/>
      <c r="D708" s="284"/>
      <c r="E708" s="285"/>
      <c r="F708" s="284"/>
      <c r="G708" s="276">
        <v>4</v>
      </c>
      <c r="H708" s="277"/>
    </row>
    <row r="709" spans="1:8" ht="28.5" x14ac:dyDescent="0.2">
      <c r="A709" s="17">
        <v>425</v>
      </c>
      <c r="B709" s="18" t="s">
        <v>245</v>
      </c>
      <c r="C709" s="283">
        <f t="shared" ref="C709:F709" si="462">C710</f>
        <v>0</v>
      </c>
      <c r="D709" s="283">
        <f t="shared" si="462"/>
        <v>0</v>
      </c>
      <c r="E709" s="283">
        <f t="shared" si="462"/>
        <v>0</v>
      </c>
      <c r="F709" s="283">
        <f t="shared" si="462"/>
        <v>0</v>
      </c>
      <c r="G709" s="276">
        <v>3</v>
      </c>
      <c r="H709" s="277"/>
    </row>
    <row r="710" spans="1:8" x14ac:dyDescent="0.2">
      <c r="A710" s="19">
        <v>4252</v>
      </c>
      <c r="B710" s="20" t="s">
        <v>246</v>
      </c>
      <c r="C710" s="284"/>
      <c r="D710" s="284"/>
      <c r="E710" s="285"/>
      <c r="F710" s="284"/>
      <c r="G710" s="276">
        <v>4</v>
      </c>
      <c r="H710" s="277"/>
    </row>
    <row r="711" spans="1:8" ht="28.5" x14ac:dyDescent="0.2">
      <c r="A711" s="333">
        <v>3602</v>
      </c>
      <c r="B711" s="21" t="s">
        <v>131</v>
      </c>
      <c r="C711" s="279">
        <f t="shared" ref="C711:E711" si="463">C712+C725</f>
        <v>0</v>
      </c>
      <c r="D711" s="279">
        <f t="shared" si="463"/>
        <v>0</v>
      </c>
      <c r="E711" s="279">
        <f t="shared" si="463"/>
        <v>0</v>
      </c>
      <c r="F711" s="279">
        <f t="shared" ref="F711" si="464">F712+F725</f>
        <v>0</v>
      </c>
      <c r="G711" s="276" t="s">
        <v>16</v>
      </c>
      <c r="H711" s="277"/>
    </row>
    <row r="712" spans="1:8" ht="28.5" x14ac:dyDescent="0.2">
      <c r="A712" s="22" t="s">
        <v>247</v>
      </c>
      <c r="B712" s="23" t="s">
        <v>248</v>
      </c>
      <c r="C712" s="280">
        <f t="shared" ref="C712:E712" si="465">C714+0</f>
        <v>0</v>
      </c>
      <c r="D712" s="280">
        <f t="shared" si="465"/>
        <v>0</v>
      </c>
      <c r="E712" s="280">
        <f t="shared" si="465"/>
        <v>0</v>
      </c>
      <c r="F712" s="280">
        <f t="shared" ref="F712" si="466">F714+0</f>
        <v>0</v>
      </c>
      <c r="G712" s="276" t="s">
        <v>19</v>
      </c>
      <c r="H712" s="277"/>
    </row>
    <row r="713" spans="1:8" x14ac:dyDescent="0.2">
      <c r="A713" s="24">
        <v>11</v>
      </c>
      <c r="B713" s="25" t="s">
        <v>20</v>
      </c>
      <c r="C713" s="331">
        <f t="shared" ref="C713:F713" si="467">C714</f>
        <v>0</v>
      </c>
      <c r="D713" s="331">
        <f t="shared" si="467"/>
        <v>0</v>
      </c>
      <c r="E713" s="331">
        <f t="shared" si="467"/>
        <v>0</v>
      </c>
      <c r="F713" s="331">
        <f t="shared" si="467"/>
        <v>0</v>
      </c>
      <c r="G713" s="276" t="s">
        <v>21</v>
      </c>
      <c r="H713" s="277"/>
    </row>
    <row r="714" spans="1:8" ht="28.5" x14ac:dyDescent="0.2">
      <c r="A714" s="26">
        <v>42</v>
      </c>
      <c r="B714" s="27" t="s">
        <v>51</v>
      </c>
      <c r="C714" s="282">
        <f t="shared" ref="C714:D714" si="468">C715+C717+C721+C723</f>
        <v>0</v>
      </c>
      <c r="D714" s="282">
        <f t="shared" si="468"/>
        <v>0</v>
      </c>
      <c r="E714" s="282">
        <f t="shared" ref="E714:F714" si="469">E715+E717+E721+E723</f>
        <v>0</v>
      </c>
      <c r="F714" s="282">
        <f t="shared" si="469"/>
        <v>0</v>
      </c>
      <c r="G714" s="276">
        <v>2</v>
      </c>
      <c r="H714" s="277"/>
    </row>
    <row r="715" spans="1:8" x14ac:dyDescent="0.2">
      <c r="A715" s="17">
        <v>421</v>
      </c>
      <c r="B715" s="28" t="s">
        <v>143</v>
      </c>
      <c r="C715" s="283">
        <f t="shared" ref="C715:F715" si="470">C716</f>
        <v>0</v>
      </c>
      <c r="D715" s="283">
        <f t="shared" si="470"/>
        <v>0</v>
      </c>
      <c r="E715" s="283">
        <f t="shared" si="470"/>
        <v>0</v>
      </c>
      <c r="F715" s="283">
        <f t="shared" si="470"/>
        <v>0</v>
      </c>
      <c r="G715" s="276">
        <v>3</v>
      </c>
      <c r="H715" s="277"/>
    </row>
    <row r="716" spans="1:8" x14ac:dyDescent="0.2">
      <c r="A716" s="19">
        <v>4212</v>
      </c>
      <c r="B716" s="29" t="s">
        <v>144</v>
      </c>
      <c r="C716" s="226"/>
      <c r="D716" s="226"/>
      <c r="E716" s="188"/>
      <c r="F716" s="226"/>
      <c r="G716" s="276">
        <v>4</v>
      </c>
      <c r="H716" s="277"/>
    </row>
    <row r="717" spans="1:8" x14ac:dyDescent="0.2">
      <c r="A717" s="17">
        <v>422</v>
      </c>
      <c r="B717" s="28" t="s">
        <v>52</v>
      </c>
      <c r="C717" s="283">
        <f t="shared" ref="C717:D717" si="471">SUM(C718:C720)</f>
        <v>0</v>
      </c>
      <c r="D717" s="283">
        <f t="shared" si="471"/>
        <v>0</v>
      </c>
      <c r="E717" s="283">
        <f t="shared" ref="E717" si="472">SUM(E718:E720)</f>
        <v>0</v>
      </c>
      <c r="F717" s="283">
        <f t="shared" ref="F717" si="473">SUM(F718:F720)</f>
        <v>0</v>
      </c>
      <c r="G717" s="276">
        <v>3</v>
      </c>
      <c r="H717" s="277"/>
    </row>
    <row r="718" spans="1:8" x14ac:dyDescent="0.2">
      <c r="A718" s="30">
        <v>4221</v>
      </c>
      <c r="B718" s="29" t="s">
        <v>121</v>
      </c>
      <c r="C718" s="226"/>
      <c r="D718" s="226"/>
      <c r="E718" s="188"/>
      <c r="F718" s="226"/>
      <c r="G718" s="276">
        <v>4</v>
      </c>
      <c r="H718" s="277"/>
    </row>
    <row r="719" spans="1:8" ht="28.5" x14ac:dyDescent="0.2">
      <c r="A719" s="30">
        <v>4224</v>
      </c>
      <c r="B719" s="29" t="s">
        <v>53</v>
      </c>
      <c r="C719" s="226"/>
      <c r="D719" s="226"/>
      <c r="E719" s="188"/>
      <c r="F719" s="226"/>
      <c r="G719" s="276">
        <v>4</v>
      </c>
      <c r="H719" s="277"/>
    </row>
    <row r="720" spans="1:8" x14ac:dyDescent="0.2">
      <c r="A720" s="30">
        <v>4225</v>
      </c>
      <c r="B720" s="29" t="s">
        <v>244</v>
      </c>
      <c r="C720" s="226"/>
      <c r="D720" s="226"/>
      <c r="E720" s="188"/>
      <c r="F720" s="226"/>
      <c r="G720" s="276">
        <v>4</v>
      </c>
      <c r="H720" s="277"/>
    </row>
    <row r="721" spans="1:8" x14ac:dyDescent="0.2">
      <c r="A721" s="17">
        <v>423</v>
      </c>
      <c r="B721" s="28" t="s">
        <v>167</v>
      </c>
      <c r="C721" s="283">
        <f t="shared" ref="C721:F721" si="474">C722</f>
        <v>0</v>
      </c>
      <c r="D721" s="283">
        <f t="shared" si="474"/>
        <v>0</v>
      </c>
      <c r="E721" s="283">
        <f t="shared" si="474"/>
        <v>0</v>
      </c>
      <c r="F721" s="283">
        <f t="shared" si="474"/>
        <v>0</v>
      </c>
      <c r="G721" s="276">
        <v>3</v>
      </c>
      <c r="H721" s="277"/>
    </row>
    <row r="722" spans="1:8" ht="28.5" x14ac:dyDescent="0.2">
      <c r="A722" s="30">
        <v>4231</v>
      </c>
      <c r="B722" s="29" t="s">
        <v>200</v>
      </c>
      <c r="C722" s="314"/>
      <c r="D722" s="314"/>
      <c r="E722" s="315"/>
      <c r="F722" s="314"/>
      <c r="G722" s="276">
        <v>4</v>
      </c>
      <c r="H722" s="277"/>
    </row>
    <row r="723" spans="1:8" ht="28.5" x14ac:dyDescent="0.2">
      <c r="A723" s="17">
        <v>425</v>
      </c>
      <c r="B723" s="28" t="s">
        <v>245</v>
      </c>
      <c r="C723" s="283">
        <f t="shared" ref="C723:F723" si="475">C724</f>
        <v>0</v>
      </c>
      <c r="D723" s="283">
        <f t="shared" si="475"/>
        <v>0</v>
      </c>
      <c r="E723" s="283">
        <f t="shared" si="475"/>
        <v>0</v>
      </c>
      <c r="F723" s="283">
        <f t="shared" si="475"/>
        <v>0</v>
      </c>
      <c r="G723" s="276">
        <v>3</v>
      </c>
      <c r="H723" s="277"/>
    </row>
    <row r="724" spans="1:8" x14ac:dyDescent="0.2">
      <c r="A724" s="30">
        <v>4252</v>
      </c>
      <c r="B724" s="29" t="s">
        <v>246</v>
      </c>
      <c r="C724" s="226"/>
      <c r="D724" s="226"/>
      <c r="E724" s="188"/>
      <c r="F724" s="226"/>
      <c r="G724" s="276">
        <v>4</v>
      </c>
      <c r="H724" s="277"/>
    </row>
    <row r="725" spans="1:8" ht="28.5" x14ac:dyDescent="0.2">
      <c r="A725" s="31" t="s">
        <v>249</v>
      </c>
      <c r="B725" s="23" t="s">
        <v>250</v>
      </c>
      <c r="C725" s="280">
        <f t="shared" ref="C725:E725" si="476">C726+C730+0</f>
        <v>0</v>
      </c>
      <c r="D725" s="280">
        <f t="shared" si="476"/>
        <v>0</v>
      </c>
      <c r="E725" s="280">
        <f t="shared" si="476"/>
        <v>0</v>
      </c>
      <c r="F725" s="280">
        <f t="shared" ref="F725" si="477">F726+F730+0</f>
        <v>0</v>
      </c>
      <c r="G725" s="276" t="s">
        <v>19</v>
      </c>
      <c r="H725" s="277"/>
    </row>
    <row r="726" spans="1:8" x14ac:dyDescent="0.2">
      <c r="A726" s="13">
        <v>11</v>
      </c>
      <c r="B726" s="25" t="s">
        <v>20</v>
      </c>
      <c r="C726" s="331">
        <f t="shared" ref="C726:F728" si="478">C727</f>
        <v>0</v>
      </c>
      <c r="D726" s="331">
        <f t="shared" si="478"/>
        <v>0</v>
      </c>
      <c r="E726" s="331">
        <f t="shared" si="478"/>
        <v>0</v>
      </c>
      <c r="F726" s="331">
        <f t="shared" si="478"/>
        <v>0</v>
      </c>
      <c r="G726" s="276" t="s">
        <v>21</v>
      </c>
      <c r="H726" s="277"/>
    </row>
    <row r="727" spans="1:8" ht="28.5" x14ac:dyDescent="0.2">
      <c r="A727" s="26">
        <v>42</v>
      </c>
      <c r="B727" s="27" t="s">
        <v>51</v>
      </c>
      <c r="C727" s="282">
        <f t="shared" si="478"/>
        <v>0</v>
      </c>
      <c r="D727" s="282">
        <f t="shared" si="478"/>
        <v>0</v>
      </c>
      <c r="E727" s="282">
        <f t="shared" si="478"/>
        <v>0</v>
      </c>
      <c r="F727" s="282">
        <f t="shared" si="478"/>
        <v>0</v>
      </c>
      <c r="G727" s="276">
        <v>2</v>
      </c>
      <c r="H727" s="277"/>
    </row>
    <row r="728" spans="1:8" x14ac:dyDescent="0.2">
      <c r="A728" s="17">
        <v>421</v>
      </c>
      <c r="B728" s="28" t="s">
        <v>143</v>
      </c>
      <c r="C728" s="283">
        <f t="shared" si="478"/>
        <v>0</v>
      </c>
      <c r="D728" s="283">
        <f t="shared" si="478"/>
        <v>0</v>
      </c>
      <c r="E728" s="283">
        <f t="shared" si="478"/>
        <v>0</v>
      </c>
      <c r="F728" s="283">
        <f t="shared" si="478"/>
        <v>0</v>
      </c>
      <c r="G728" s="276">
        <v>3</v>
      </c>
      <c r="H728" s="277"/>
    </row>
    <row r="729" spans="1:8" x14ac:dyDescent="0.2">
      <c r="A729" s="30">
        <v>4212</v>
      </c>
      <c r="B729" s="29" t="s">
        <v>144</v>
      </c>
      <c r="C729" s="226"/>
      <c r="D729" s="226"/>
      <c r="E729" s="188"/>
      <c r="F729" s="226"/>
      <c r="G729" s="276">
        <v>4</v>
      </c>
      <c r="H729" s="277"/>
    </row>
    <row r="730" spans="1:8" x14ac:dyDescent="0.2">
      <c r="A730" s="13">
        <v>12</v>
      </c>
      <c r="B730" s="25" t="s">
        <v>86</v>
      </c>
      <c r="C730" s="331">
        <f t="shared" ref="C730:F732" si="479">C731</f>
        <v>0</v>
      </c>
      <c r="D730" s="331">
        <f t="shared" si="479"/>
        <v>0</v>
      </c>
      <c r="E730" s="331">
        <f t="shared" si="479"/>
        <v>0</v>
      </c>
      <c r="F730" s="331">
        <f t="shared" si="479"/>
        <v>0</v>
      </c>
      <c r="G730" s="276" t="s">
        <v>87</v>
      </c>
      <c r="H730" s="277"/>
    </row>
    <row r="731" spans="1:8" ht="28.5" x14ac:dyDescent="0.2">
      <c r="A731" s="26">
        <v>42</v>
      </c>
      <c r="B731" s="27" t="s">
        <v>51</v>
      </c>
      <c r="C731" s="282">
        <f t="shared" si="479"/>
        <v>0</v>
      </c>
      <c r="D731" s="282">
        <f t="shared" si="479"/>
        <v>0</v>
      </c>
      <c r="E731" s="282">
        <f t="shared" si="479"/>
        <v>0</v>
      </c>
      <c r="F731" s="282">
        <f t="shared" si="479"/>
        <v>0</v>
      </c>
      <c r="G731" s="276">
        <v>2</v>
      </c>
      <c r="H731" s="277"/>
    </row>
    <row r="732" spans="1:8" x14ac:dyDescent="0.2">
      <c r="A732" s="17">
        <v>421</v>
      </c>
      <c r="B732" s="28" t="s">
        <v>143</v>
      </c>
      <c r="C732" s="283">
        <f t="shared" si="479"/>
        <v>0</v>
      </c>
      <c r="D732" s="283">
        <f t="shared" si="479"/>
        <v>0</v>
      </c>
      <c r="E732" s="283">
        <f t="shared" si="479"/>
        <v>0</v>
      </c>
      <c r="F732" s="283">
        <f t="shared" si="479"/>
        <v>0</v>
      </c>
      <c r="G732" s="276">
        <v>3</v>
      </c>
      <c r="H732" s="277"/>
    </row>
    <row r="733" spans="1:8" x14ac:dyDescent="0.2">
      <c r="A733" s="30">
        <v>4212</v>
      </c>
      <c r="B733" s="29" t="s">
        <v>144</v>
      </c>
      <c r="C733" s="226"/>
      <c r="D733" s="226"/>
      <c r="E733" s="188"/>
      <c r="F733" s="226"/>
      <c r="G733" s="276">
        <v>4</v>
      </c>
      <c r="H733" s="277"/>
    </row>
    <row r="734" spans="1:8" ht="28.5" x14ac:dyDescent="0.2">
      <c r="A734" s="33">
        <v>26346</v>
      </c>
      <c r="B734" s="34" t="s">
        <v>251</v>
      </c>
      <c r="C734" s="334">
        <f t="shared" ref="C734:E734" si="480">C735+C862</f>
        <v>0</v>
      </c>
      <c r="D734" s="334">
        <f t="shared" si="480"/>
        <v>0</v>
      </c>
      <c r="E734" s="334">
        <f t="shared" si="480"/>
        <v>0</v>
      </c>
      <c r="F734" s="334">
        <f t="shared" ref="F734" si="481">F735+F862</f>
        <v>0</v>
      </c>
      <c r="G734" s="276" t="s">
        <v>14</v>
      </c>
      <c r="H734" s="301"/>
    </row>
    <row r="735" spans="1:8" ht="28.5" x14ac:dyDescent="0.2">
      <c r="A735" s="9">
        <v>3601</v>
      </c>
      <c r="B735" s="10" t="s">
        <v>15</v>
      </c>
      <c r="C735" s="335">
        <f>SUM(C736+0+C815)</f>
        <v>0</v>
      </c>
      <c r="D735" s="335">
        <f>SUM(D736+0+D815)</f>
        <v>0</v>
      </c>
      <c r="E735" s="335">
        <f>E736+0+E815</f>
        <v>0</v>
      </c>
      <c r="F735" s="335">
        <f>SUM(F736+0+F815)</f>
        <v>0</v>
      </c>
      <c r="G735" s="276" t="s">
        <v>16</v>
      </c>
      <c r="H735" s="277"/>
    </row>
    <row r="736" spans="1:8" ht="28.5" x14ac:dyDescent="0.2">
      <c r="A736" s="11" t="s">
        <v>252</v>
      </c>
      <c r="B736" s="12" t="s">
        <v>206</v>
      </c>
      <c r="C736" s="336">
        <f t="shared" ref="C736:E736" si="482">C737+C795+0+0</f>
        <v>0</v>
      </c>
      <c r="D736" s="336">
        <f t="shared" si="482"/>
        <v>0</v>
      </c>
      <c r="E736" s="336">
        <f t="shared" si="482"/>
        <v>0</v>
      </c>
      <c r="F736" s="336">
        <f t="shared" ref="F736" si="483">F737+F795+0+0</f>
        <v>0</v>
      </c>
      <c r="G736" s="276" t="s">
        <v>19</v>
      </c>
      <c r="H736" s="277"/>
    </row>
    <row r="737" spans="1:8" x14ac:dyDescent="0.2">
      <c r="A737" s="13">
        <v>11</v>
      </c>
      <c r="B737" s="14" t="s">
        <v>20</v>
      </c>
      <c r="C737" s="337">
        <f t="shared" ref="C737:E737" si="484">C738+C747+C782+C789+C792</f>
        <v>0</v>
      </c>
      <c r="D737" s="337">
        <f t="shared" si="484"/>
        <v>0</v>
      </c>
      <c r="E737" s="337">
        <f t="shared" si="484"/>
        <v>0</v>
      </c>
      <c r="F737" s="337">
        <f t="shared" ref="F737" si="485">F738+F747+F782+F789+F792</f>
        <v>0</v>
      </c>
      <c r="G737" s="276" t="s">
        <v>21</v>
      </c>
      <c r="H737" s="338"/>
    </row>
    <row r="738" spans="1:8" x14ac:dyDescent="0.2">
      <c r="A738" s="193">
        <v>31</v>
      </c>
      <c r="B738" s="36" t="s">
        <v>94</v>
      </c>
      <c r="C738" s="239">
        <f t="shared" ref="C738:E738" si="486">C739+C742+C744</f>
        <v>0</v>
      </c>
      <c r="D738" s="239">
        <f t="shared" si="486"/>
        <v>0</v>
      </c>
      <c r="E738" s="239">
        <f t="shared" si="486"/>
        <v>0</v>
      </c>
      <c r="F738" s="239">
        <f t="shared" ref="F738" si="487">F739+F742+F744</f>
        <v>0</v>
      </c>
      <c r="G738" s="276">
        <v>2</v>
      </c>
      <c r="H738" s="338"/>
    </row>
    <row r="739" spans="1:8" x14ac:dyDescent="0.2">
      <c r="A739" s="194">
        <v>311</v>
      </c>
      <c r="B739" s="37" t="s">
        <v>95</v>
      </c>
      <c r="C739" s="240">
        <f t="shared" ref="C739:E739" si="488">C740+C741</f>
        <v>0</v>
      </c>
      <c r="D739" s="240">
        <f t="shared" si="488"/>
        <v>0</v>
      </c>
      <c r="E739" s="240">
        <f t="shared" si="488"/>
        <v>0</v>
      </c>
      <c r="F739" s="240">
        <f t="shared" ref="F739" si="489">F740+F741</f>
        <v>0</v>
      </c>
      <c r="G739" s="276">
        <v>3</v>
      </c>
      <c r="H739" s="338"/>
    </row>
    <row r="740" spans="1:8" x14ac:dyDescent="0.2">
      <c r="A740" s="95">
        <v>3111</v>
      </c>
      <c r="B740" s="38" t="s">
        <v>96</v>
      </c>
      <c r="C740" s="226"/>
      <c r="D740" s="226"/>
      <c r="E740" s="188"/>
      <c r="F740" s="226"/>
      <c r="G740" s="276">
        <v>4</v>
      </c>
      <c r="H740" s="277"/>
    </row>
    <row r="741" spans="1:8" x14ac:dyDescent="0.2">
      <c r="A741" s="95">
        <v>3113</v>
      </c>
      <c r="B741" s="38" t="s">
        <v>97</v>
      </c>
      <c r="C741" s="226"/>
      <c r="D741" s="226"/>
      <c r="E741" s="188"/>
      <c r="F741" s="226"/>
      <c r="G741" s="276">
        <v>4</v>
      </c>
      <c r="H741" s="277"/>
    </row>
    <row r="742" spans="1:8" x14ac:dyDescent="0.2">
      <c r="A742" s="194">
        <v>312</v>
      </c>
      <c r="B742" s="37" t="s">
        <v>99</v>
      </c>
      <c r="C742" s="240">
        <f t="shared" ref="C742:F742" si="490">C743</f>
        <v>0</v>
      </c>
      <c r="D742" s="240">
        <f t="shared" si="490"/>
        <v>0</v>
      </c>
      <c r="E742" s="240">
        <f t="shared" si="490"/>
        <v>0</v>
      </c>
      <c r="F742" s="240">
        <f t="shared" si="490"/>
        <v>0</v>
      </c>
      <c r="G742" s="276">
        <v>3</v>
      </c>
      <c r="H742" s="277"/>
    </row>
    <row r="743" spans="1:8" x14ac:dyDescent="0.2">
      <c r="A743" s="95">
        <v>3121</v>
      </c>
      <c r="B743" s="38" t="s">
        <v>99</v>
      </c>
      <c r="C743" s="226"/>
      <c r="D743" s="226"/>
      <c r="E743" s="188"/>
      <c r="F743" s="226"/>
      <c r="G743" s="276">
        <v>4</v>
      </c>
      <c r="H743" s="277"/>
    </row>
    <row r="744" spans="1:8" x14ac:dyDescent="0.2">
      <c r="A744" s="194">
        <v>313</v>
      </c>
      <c r="B744" s="37" t="s">
        <v>100</v>
      </c>
      <c r="C744" s="240">
        <f t="shared" ref="C744:E744" si="491">C745+C746</f>
        <v>0</v>
      </c>
      <c r="D744" s="240">
        <f t="shared" si="491"/>
        <v>0</v>
      </c>
      <c r="E744" s="240">
        <f t="shared" si="491"/>
        <v>0</v>
      </c>
      <c r="F744" s="240">
        <f t="shared" ref="F744" si="492">F745+F746</f>
        <v>0</v>
      </c>
      <c r="G744" s="276">
        <v>3</v>
      </c>
      <c r="H744" s="277"/>
    </row>
    <row r="745" spans="1:8" ht="28.5" x14ac:dyDescent="0.2">
      <c r="A745" s="95">
        <v>3132</v>
      </c>
      <c r="B745" s="38" t="s">
        <v>101</v>
      </c>
      <c r="C745" s="226"/>
      <c r="D745" s="226"/>
      <c r="E745" s="188"/>
      <c r="F745" s="226"/>
      <c r="G745" s="276">
        <v>4</v>
      </c>
      <c r="H745" s="277"/>
    </row>
    <row r="746" spans="1:8" ht="28.5" x14ac:dyDescent="0.2">
      <c r="A746" s="95">
        <v>3133</v>
      </c>
      <c r="B746" s="38" t="s">
        <v>243</v>
      </c>
      <c r="C746" s="249"/>
      <c r="D746" s="249"/>
      <c r="E746" s="241"/>
      <c r="F746" s="249"/>
      <c r="G746" s="276">
        <v>4</v>
      </c>
      <c r="H746" s="277"/>
    </row>
    <row r="747" spans="1:8" x14ac:dyDescent="0.2">
      <c r="A747" s="15">
        <v>32</v>
      </c>
      <c r="B747" s="16" t="s">
        <v>22</v>
      </c>
      <c r="C747" s="339">
        <f>C748+C753+C760+C770+C774</f>
        <v>0</v>
      </c>
      <c r="D747" s="339">
        <f>D748+D753+D760+D770+D774+D772</f>
        <v>0</v>
      </c>
      <c r="E747" s="339">
        <f>E748+E753+E760+E770+E774</f>
        <v>0</v>
      </c>
      <c r="F747" s="339">
        <f>F748+F753+F760+F770+F774+F772</f>
        <v>0</v>
      </c>
      <c r="G747" s="276">
        <v>2</v>
      </c>
      <c r="H747" s="277"/>
    </row>
    <row r="748" spans="1:8" x14ac:dyDescent="0.2">
      <c r="A748" s="194">
        <v>321</v>
      </c>
      <c r="B748" s="37" t="s">
        <v>102</v>
      </c>
      <c r="C748" s="242">
        <f t="shared" ref="C748:E748" si="493">C749+C750+C751+C752</f>
        <v>0</v>
      </c>
      <c r="D748" s="242">
        <f t="shared" si="493"/>
        <v>0</v>
      </c>
      <c r="E748" s="242">
        <f t="shared" si="493"/>
        <v>0</v>
      </c>
      <c r="F748" s="242">
        <f t="shared" ref="F748" si="494">F749+F750+F751+F752</f>
        <v>0</v>
      </c>
      <c r="G748" s="276">
        <v>3</v>
      </c>
      <c r="H748" s="340"/>
    </row>
    <row r="749" spans="1:8" x14ac:dyDescent="0.2">
      <c r="A749" s="95">
        <v>3211</v>
      </c>
      <c r="B749" s="38" t="s">
        <v>103</v>
      </c>
      <c r="C749" s="226"/>
      <c r="D749" s="226"/>
      <c r="E749" s="188"/>
      <c r="F749" s="226"/>
      <c r="G749" s="276">
        <v>4</v>
      </c>
      <c r="H749" s="340"/>
    </row>
    <row r="750" spans="1:8" ht="28.5" x14ac:dyDescent="0.2">
      <c r="A750" s="95">
        <v>3212</v>
      </c>
      <c r="B750" s="38" t="s">
        <v>104</v>
      </c>
      <c r="C750" s="226"/>
      <c r="D750" s="226"/>
      <c r="E750" s="188"/>
      <c r="F750" s="226"/>
      <c r="G750" s="276">
        <v>4</v>
      </c>
      <c r="H750" s="340"/>
    </row>
    <row r="751" spans="1:8" ht="28.5" x14ac:dyDescent="0.2">
      <c r="A751" s="95">
        <v>3213</v>
      </c>
      <c r="B751" s="38" t="s">
        <v>105</v>
      </c>
      <c r="C751" s="226"/>
      <c r="D751" s="226"/>
      <c r="E751" s="188"/>
      <c r="F751" s="226"/>
      <c r="G751" s="276">
        <v>4</v>
      </c>
      <c r="H751" s="340"/>
    </row>
    <row r="752" spans="1:8" ht="28.5" x14ac:dyDescent="0.2">
      <c r="A752" s="95">
        <v>3214</v>
      </c>
      <c r="B752" s="38" t="s">
        <v>207</v>
      </c>
      <c r="C752" s="226"/>
      <c r="D752" s="226"/>
      <c r="E752" s="188"/>
      <c r="F752" s="226"/>
      <c r="G752" s="276">
        <v>4</v>
      </c>
      <c r="H752" s="340"/>
    </row>
    <row r="753" spans="1:8" x14ac:dyDescent="0.2">
      <c r="A753" s="17">
        <v>322</v>
      </c>
      <c r="B753" s="18" t="s">
        <v>106</v>
      </c>
      <c r="C753" s="341">
        <f t="shared" ref="C753:E753" si="495">C754+C755+C756+C757+C758+C759</f>
        <v>0</v>
      </c>
      <c r="D753" s="341">
        <f t="shared" si="495"/>
        <v>0</v>
      </c>
      <c r="E753" s="341">
        <f t="shared" si="495"/>
        <v>0</v>
      </c>
      <c r="F753" s="341">
        <f t="shared" ref="F753" si="496">F754+F755+F756+F757+F758+F759</f>
        <v>0</v>
      </c>
      <c r="G753" s="276">
        <v>3</v>
      </c>
      <c r="H753" s="277"/>
    </row>
    <row r="754" spans="1:8" ht="28.5" x14ac:dyDescent="0.2">
      <c r="A754" s="95">
        <v>3221</v>
      </c>
      <c r="B754" s="38" t="s">
        <v>107</v>
      </c>
      <c r="C754" s="226"/>
      <c r="D754" s="226"/>
      <c r="E754" s="188"/>
      <c r="F754" s="226"/>
      <c r="G754" s="276">
        <v>4</v>
      </c>
      <c r="H754" s="340"/>
    </row>
    <row r="755" spans="1:8" x14ac:dyDescent="0.2">
      <c r="A755" s="95">
        <v>3222</v>
      </c>
      <c r="B755" s="38" t="s">
        <v>154</v>
      </c>
      <c r="C755" s="226"/>
      <c r="D755" s="226"/>
      <c r="E755" s="188"/>
      <c r="F755" s="226"/>
      <c r="G755" s="276">
        <v>4</v>
      </c>
      <c r="H755" s="340"/>
    </row>
    <row r="756" spans="1:8" x14ac:dyDescent="0.2">
      <c r="A756" s="95">
        <v>3223</v>
      </c>
      <c r="B756" s="38" t="s">
        <v>175</v>
      </c>
      <c r="C756" s="226"/>
      <c r="D756" s="226"/>
      <c r="E756" s="188"/>
      <c r="F756" s="226"/>
      <c r="G756" s="276">
        <v>4</v>
      </c>
      <c r="H756" s="340"/>
    </row>
    <row r="757" spans="1:8" ht="28.5" x14ac:dyDescent="0.2">
      <c r="A757" s="95">
        <v>3224</v>
      </c>
      <c r="B757" s="38" t="s">
        <v>208</v>
      </c>
      <c r="C757" s="226"/>
      <c r="D757" s="226"/>
      <c r="E757" s="188"/>
      <c r="F757" s="226"/>
      <c r="G757" s="276">
        <v>4</v>
      </c>
      <c r="H757" s="340"/>
    </row>
    <row r="758" spans="1:8" x14ac:dyDescent="0.2">
      <c r="A758" s="95">
        <v>3225</v>
      </c>
      <c r="B758" s="38" t="s">
        <v>155</v>
      </c>
      <c r="C758" s="226"/>
      <c r="D758" s="226"/>
      <c r="E758" s="188"/>
      <c r="F758" s="226"/>
      <c r="G758" s="276">
        <v>4</v>
      </c>
      <c r="H758" s="340"/>
    </row>
    <row r="759" spans="1:8" ht="28.5" x14ac:dyDescent="0.2">
      <c r="A759" s="95">
        <v>3227</v>
      </c>
      <c r="B759" s="38" t="s">
        <v>156</v>
      </c>
      <c r="C759" s="226"/>
      <c r="D759" s="226"/>
      <c r="E759" s="188"/>
      <c r="F759" s="226"/>
      <c r="G759" s="276">
        <v>4</v>
      </c>
      <c r="H759" s="340"/>
    </row>
    <row r="760" spans="1:8" x14ac:dyDescent="0.2">
      <c r="A760" s="17">
        <v>323</v>
      </c>
      <c r="B760" s="18" t="s">
        <v>23</v>
      </c>
      <c r="C760" s="341">
        <f t="shared" ref="C760:E760" si="497">C761+C762+C763+C764+C765+C766+C767+C768+C769</f>
        <v>0</v>
      </c>
      <c r="D760" s="341">
        <f t="shared" si="497"/>
        <v>0</v>
      </c>
      <c r="E760" s="341">
        <f t="shared" si="497"/>
        <v>0</v>
      </c>
      <c r="F760" s="341">
        <f t="shared" ref="F760" si="498">F761+F762+F763+F764+F765+F766+F767+F768+F769</f>
        <v>0</v>
      </c>
      <c r="G760" s="276">
        <v>3</v>
      </c>
      <c r="H760" s="277"/>
    </row>
    <row r="761" spans="1:8" x14ac:dyDescent="0.2">
      <c r="A761" s="95">
        <v>3231</v>
      </c>
      <c r="B761" s="38" t="s">
        <v>24</v>
      </c>
      <c r="C761" s="226"/>
      <c r="D761" s="226"/>
      <c r="E761" s="188"/>
      <c r="F761" s="226"/>
      <c r="G761" s="276">
        <v>4</v>
      </c>
      <c r="H761" s="340"/>
    </row>
    <row r="762" spans="1:8" ht="28.5" x14ac:dyDescent="0.2">
      <c r="A762" s="95">
        <v>3232</v>
      </c>
      <c r="B762" s="38" t="s">
        <v>184</v>
      </c>
      <c r="C762" s="226"/>
      <c r="D762" s="226"/>
      <c r="E762" s="188"/>
      <c r="F762" s="226"/>
      <c r="G762" s="276">
        <v>4</v>
      </c>
      <c r="H762" s="340"/>
    </row>
    <row r="763" spans="1:8" x14ac:dyDescent="0.2">
      <c r="A763" s="95">
        <v>3233</v>
      </c>
      <c r="B763" s="38" t="s">
        <v>25</v>
      </c>
      <c r="C763" s="226"/>
      <c r="D763" s="226"/>
      <c r="E763" s="188"/>
      <c r="F763" s="226"/>
      <c r="G763" s="276">
        <v>4</v>
      </c>
      <c r="H763" s="340"/>
    </row>
    <row r="764" spans="1:8" x14ac:dyDescent="0.2">
      <c r="A764" s="95">
        <v>3234</v>
      </c>
      <c r="B764" s="38" t="s">
        <v>209</v>
      </c>
      <c r="C764" s="226"/>
      <c r="D764" s="226"/>
      <c r="E764" s="188"/>
      <c r="F764" s="226"/>
      <c r="G764" s="276">
        <v>4</v>
      </c>
      <c r="H764" s="340"/>
    </row>
    <row r="765" spans="1:8" x14ac:dyDescent="0.2">
      <c r="A765" s="95">
        <v>3235</v>
      </c>
      <c r="B765" s="38" t="s">
        <v>68</v>
      </c>
      <c r="C765" s="226"/>
      <c r="D765" s="226"/>
      <c r="E765" s="188"/>
      <c r="F765" s="226"/>
      <c r="G765" s="276">
        <v>4</v>
      </c>
      <c r="H765" s="340"/>
    </row>
    <row r="766" spans="1:8" x14ac:dyDescent="0.2">
      <c r="A766" s="95">
        <v>3236</v>
      </c>
      <c r="B766" s="38" t="s">
        <v>50</v>
      </c>
      <c r="C766" s="226"/>
      <c r="D766" s="226"/>
      <c r="E766" s="188"/>
      <c r="F766" s="226"/>
      <c r="G766" s="276">
        <v>4</v>
      </c>
      <c r="H766" s="340"/>
    </row>
    <row r="767" spans="1:8" x14ac:dyDescent="0.2">
      <c r="A767" s="95">
        <v>3237</v>
      </c>
      <c r="B767" s="38" t="s">
        <v>26</v>
      </c>
      <c r="C767" s="226"/>
      <c r="D767" s="226"/>
      <c r="E767" s="188"/>
      <c r="F767" s="226"/>
      <c r="G767" s="276">
        <v>4</v>
      </c>
      <c r="H767" s="340"/>
    </row>
    <row r="768" spans="1:8" x14ac:dyDescent="0.2">
      <c r="A768" s="95">
        <v>3238</v>
      </c>
      <c r="B768" s="38" t="s">
        <v>69</v>
      </c>
      <c r="C768" s="226"/>
      <c r="D768" s="226"/>
      <c r="E768" s="188"/>
      <c r="F768" s="226"/>
      <c r="G768" s="276">
        <v>4</v>
      </c>
      <c r="H768" s="340"/>
    </row>
    <row r="769" spans="1:8" x14ac:dyDescent="0.2">
      <c r="A769" s="95">
        <v>3239</v>
      </c>
      <c r="B769" s="38" t="s">
        <v>27</v>
      </c>
      <c r="C769" s="226"/>
      <c r="D769" s="226"/>
      <c r="E769" s="188"/>
      <c r="F769" s="226"/>
      <c r="G769" s="276">
        <v>4</v>
      </c>
      <c r="H769" s="340"/>
    </row>
    <row r="770" spans="1:8" ht="28.5" x14ac:dyDescent="0.2">
      <c r="A770" s="194">
        <v>324</v>
      </c>
      <c r="B770" s="37" t="s">
        <v>28</v>
      </c>
      <c r="C770" s="242">
        <f t="shared" ref="C770:F770" si="499">C771</f>
        <v>0</v>
      </c>
      <c r="D770" s="242">
        <f t="shared" si="499"/>
        <v>0</v>
      </c>
      <c r="E770" s="242">
        <f t="shared" si="499"/>
        <v>0</v>
      </c>
      <c r="F770" s="242">
        <f t="shared" si="499"/>
        <v>0</v>
      </c>
      <c r="G770" s="276">
        <v>3</v>
      </c>
      <c r="H770" s="340"/>
    </row>
    <row r="771" spans="1:8" ht="28.5" x14ac:dyDescent="0.2">
      <c r="A771" s="95">
        <v>3241</v>
      </c>
      <c r="B771" s="38" t="s">
        <v>28</v>
      </c>
      <c r="C771" s="226"/>
      <c r="D771" s="226"/>
      <c r="E771" s="188"/>
      <c r="F771" s="226"/>
      <c r="G771" s="276">
        <v>4</v>
      </c>
      <c r="H771" s="340"/>
    </row>
    <row r="772" spans="1:8" ht="42.75" x14ac:dyDescent="0.2">
      <c r="A772" s="194">
        <v>325</v>
      </c>
      <c r="B772" s="237" t="s">
        <v>253</v>
      </c>
      <c r="C772" s="194">
        <f t="shared" ref="C772:F772" si="500">C773</f>
        <v>0</v>
      </c>
      <c r="D772" s="242">
        <f t="shared" si="500"/>
        <v>0</v>
      </c>
      <c r="E772" s="242">
        <f t="shared" si="500"/>
        <v>0</v>
      </c>
      <c r="F772" s="242">
        <f t="shared" si="500"/>
        <v>0</v>
      </c>
      <c r="G772" s="276">
        <v>3</v>
      </c>
      <c r="H772" s="340"/>
    </row>
    <row r="773" spans="1:8" ht="28.5" x14ac:dyDescent="0.2">
      <c r="A773" s="95">
        <v>3251</v>
      </c>
      <c r="B773" s="38" t="s">
        <v>254</v>
      </c>
      <c r="C773" s="226"/>
      <c r="D773" s="226"/>
      <c r="E773" s="188"/>
      <c r="F773" s="226"/>
      <c r="G773" s="276">
        <v>4</v>
      </c>
      <c r="H773" s="340"/>
    </row>
    <row r="774" spans="1:8" ht="28.5" x14ac:dyDescent="0.2">
      <c r="A774" s="194">
        <v>329</v>
      </c>
      <c r="B774" s="37" t="s">
        <v>29</v>
      </c>
      <c r="C774" s="242">
        <f t="shared" ref="C774:E774" si="501">C775+C776+C777+C778+C779+C780+C781</f>
        <v>0</v>
      </c>
      <c r="D774" s="242">
        <f t="shared" si="501"/>
        <v>0</v>
      </c>
      <c r="E774" s="242">
        <f t="shared" si="501"/>
        <v>0</v>
      </c>
      <c r="F774" s="242">
        <f t="shared" ref="F774" si="502">F775+F776+F777+F778+F779+F780+F781</f>
        <v>0</v>
      </c>
      <c r="G774" s="276">
        <v>3</v>
      </c>
      <c r="H774" s="340"/>
    </row>
    <row r="775" spans="1:8" ht="42.75" x14ac:dyDescent="0.2">
      <c r="A775" s="95">
        <v>3291</v>
      </c>
      <c r="B775" s="38" t="s">
        <v>30</v>
      </c>
      <c r="C775" s="226"/>
      <c r="D775" s="226"/>
      <c r="E775" s="188"/>
      <c r="F775" s="226"/>
      <c r="G775" s="276">
        <v>4</v>
      </c>
      <c r="H775" s="340"/>
    </row>
    <row r="776" spans="1:8" x14ac:dyDescent="0.2">
      <c r="A776" s="95">
        <v>3292</v>
      </c>
      <c r="B776" s="38" t="s">
        <v>187</v>
      </c>
      <c r="C776" s="226"/>
      <c r="D776" s="226"/>
      <c r="E776" s="188"/>
      <c r="F776" s="226"/>
      <c r="G776" s="276">
        <v>4</v>
      </c>
      <c r="H776" s="340"/>
    </row>
    <row r="777" spans="1:8" x14ac:dyDescent="0.2">
      <c r="A777" s="95">
        <v>3293</v>
      </c>
      <c r="B777" s="38" t="s">
        <v>70</v>
      </c>
      <c r="C777" s="226"/>
      <c r="D777" s="226"/>
      <c r="E777" s="188"/>
      <c r="F777" s="226"/>
      <c r="G777" s="276">
        <v>4</v>
      </c>
      <c r="H777" s="340"/>
    </row>
    <row r="778" spans="1:8" x14ac:dyDescent="0.2">
      <c r="A778" s="95">
        <v>3294</v>
      </c>
      <c r="B778" s="38" t="s">
        <v>108</v>
      </c>
      <c r="C778" s="226"/>
      <c r="D778" s="226"/>
      <c r="E778" s="188"/>
      <c r="F778" s="226"/>
      <c r="G778" s="276">
        <v>4</v>
      </c>
      <c r="H778" s="340"/>
    </row>
    <row r="779" spans="1:8" x14ac:dyDescent="0.2">
      <c r="A779" s="95">
        <v>3295</v>
      </c>
      <c r="B779" s="38" t="s">
        <v>210</v>
      </c>
      <c r="C779" s="226"/>
      <c r="D779" s="226"/>
      <c r="E779" s="188"/>
      <c r="F779" s="226"/>
      <c r="G779" s="276">
        <v>4</v>
      </c>
      <c r="H779" s="340"/>
    </row>
    <row r="780" spans="1:8" x14ac:dyDescent="0.2">
      <c r="A780" s="95">
        <v>3296</v>
      </c>
      <c r="B780" s="38" t="s">
        <v>221</v>
      </c>
      <c r="C780" s="226"/>
      <c r="D780" s="226"/>
      <c r="E780" s="188"/>
      <c r="F780" s="226"/>
      <c r="G780" s="276">
        <v>4</v>
      </c>
      <c r="H780" s="340"/>
    </row>
    <row r="781" spans="1:8" ht="28.5" x14ac:dyDescent="0.2">
      <c r="A781" s="95">
        <v>3299</v>
      </c>
      <c r="B781" s="38" t="s">
        <v>29</v>
      </c>
      <c r="C781" s="226"/>
      <c r="D781" s="226"/>
      <c r="E781" s="188"/>
      <c r="F781" s="226"/>
      <c r="G781" s="276">
        <v>4</v>
      </c>
      <c r="H781" s="340"/>
    </row>
    <row r="782" spans="1:8" x14ac:dyDescent="0.2">
      <c r="A782" s="193">
        <v>34</v>
      </c>
      <c r="B782" s="36" t="s">
        <v>211</v>
      </c>
      <c r="C782" s="243">
        <f t="shared" ref="C782:E782" si="503">C783+C785</f>
        <v>0</v>
      </c>
      <c r="D782" s="243">
        <f t="shared" si="503"/>
        <v>0</v>
      </c>
      <c r="E782" s="243">
        <f t="shared" si="503"/>
        <v>0</v>
      </c>
      <c r="F782" s="243">
        <f t="shared" ref="F782" si="504">F783+F785</f>
        <v>0</v>
      </c>
      <c r="G782" s="276">
        <v>2</v>
      </c>
      <c r="H782" s="340"/>
    </row>
    <row r="783" spans="1:8" ht="28.5" x14ac:dyDescent="0.2">
      <c r="A783" s="194">
        <v>342</v>
      </c>
      <c r="B783" s="37" t="s">
        <v>28</v>
      </c>
      <c r="C783" s="242">
        <f t="shared" ref="C783:F783" si="505">C784</f>
        <v>0</v>
      </c>
      <c r="D783" s="242">
        <f t="shared" si="505"/>
        <v>0</v>
      </c>
      <c r="E783" s="242">
        <f t="shared" si="505"/>
        <v>0</v>
      </c>
      <c r="F783" s="242">
        <f t="shared" si="505"/>
        <v>0</v>
      </c>
      <c r="G783" s="276">
        <v>3</v>
      </c>
      <c r="H783" s="340"/>
    </row>
    <row r="784" spans="1:8" ht="28.5" x14ac:dyDescent="0.2">
      <c r="A784" s="95">
        <v>3422</v>
      </c>
      <c r="B784" s="38" t="s">
        <v>28</v>
      </c>
      <c r="C784" s="226"/>
      <c r="D784" s="226"/>
      <c r="E784" s="188"/>
      <c r="F784" s="226"/>
      <c r="G784" s="276">
        <v>4</v>
      </c>
      <c r="H784" s="340"/>
    </row>
    <row r="785" spans="1:8" x14ac:dyDescent="0.2">
      <c r="A785" s="194">
        <v>343</v>
      </c>
      <c r="B785" s="37" t="s">
        <v>212</v>
      </c>
      <c r="C785" s="242">
        <f t="shared" ref="C785:E785" si="506">C786+C787+C788</f>
        <v>0</v>
      </c>
      <c r="D785" s="242">
        <f t="shared" si="506"/>
        <v>0</v>
      </c>
      <c r="E785" s="242">
        <f t="shared" si="506"/>
        <v>0</v>
      </c>
      <c r="F785" s="242">
        <f t="shared" ref="F785" si="507">F786+F787+F788</f>
        <v>0</v>
      </c>
      <c r="G785" s="276">
        <v>3</v>
      </c>
      <c r="H785" s="340"/>
    </row>
    <row r="786" spans="1:8" ht="28.5" x14ac:dyDescent="0.2">
      <c r="A786" s="95">
        <v>3431</v>
      </c>
      <c r="B786" s="38" t="s">
        <v>213</v>
      </c>
      <c r="C786" s="226"/>
      <c r="D786" s="226"/>
      <c r="E786" s="188"/>
      <c r="F786" s="226"/>
      <c r="G786" s="276">
        <v>4</v>
      </c>
      <c r="H786" s="340"/>
    </row>
    <row r="787" spans="1:8" ht="28.5" x14ac:dyDescent="0.2">
      <c r="A787" s="95">
        <v>3432</v>
      </c>
      <c r="B787" s="38" t="s">
        <v>255</v>
      </c>
      <c r="C787" s="226"/>
      <c r="D787" s="226"/>
      <c r="E787" s="188"/>
      <c r="F787" s="226"/>
      <c r="G787" s="276">
        <v>4</v>
      </c>
      <c r="H787" s="340"/>
    </row>
    <row r="788" spans="1:8" x14ac:dyDescent="0.2">
      <c r="A788" s="95">
        <v>3433</v>
      </c>
      <c r="B788" s="38" t="s">
        <v>214</v>
      </c>
      <c r="C788" s="250"/>
      <c r="D788" s="250"/>
      <c r="E788" s="244"/>
      <c r="F788" s="250"/>
      <c r="G788" s="276">
        <v>4</v>
      </c>
      <c r="H788" s="340"/>
    </row>
    <row r="789" spans="1:8" ht="28.5" x14ac:dyDescent="0.2">
      <c r="A789" s="15">
        <v>36</v>
      </c>
      <c r="B789" s="16" t="s">
        <v>43</v>
      </c>
      <c r="C789" s="309">
        <f t="shared" ref="C789:F790" si="508">C790</f>
        <v>0</v>
      </c>
      <c r="D789" s="309">
        <f t="shared" si="508"/>
        <v>0</v>
      </c>
      <c r="E789" s="309">
        <f t="shared" si="508"/>
        <v>0</v>
      </c>
      <c r="F789" s="309">
        <f t="shared" si="508"/>
        <v>0</v>
      </c>
      <c r="G789" s="276">
        <v>2</v>
      </c>
      <c r="H789" s="277"/>
    </row>
    <row r="790" spans="1:8" ht="28.5" x14ac:dyDescent="0.2">
      <c r="A790" s="17">
        <v>369</v>
      </c>
      <c r="B790" s="18" t="s">
        <v>114</v>
      </c>
      <c r="C790" s="330">
        <f t="shared" si="508"/>
        <v>0</v>
      </c>
      <c r="D790" s="330">
        <f t="shared" si="508"/>
        <v>0</v>
      </c>
      <c r="E790" s="330">
        <f t="shared" si="508"/>
        <v>0</v>
      </c>
      <c r="F790" s="330">
        <f t="shared" si="508"/>
        <v>0</v>
      </c>
      <c r="G790" s="276">
        <v>3</v>
      </c>
      <c r="H790" s="277"/>
    </row>
    <row r="791" spans="1:8" ht="42.75" x14ac:dyDescent="0.2">
      <c r="A791" s="19">
        <v>3691</v>
      </c>
      <c r="B791" s="35" t="s">
        <v>115</v>
      </c>
      <c r="C791" s="284"/>
      <c r="D791" s="284"/>
      <c r="E791" s="285"/>
      <c r="F791" s="284"/>
      <c r="G791" s="276">
        <v>4</v>
      </c>
      <c r="H791" s="277"/>
    </row>
    <row r="792" spans="1:8" ht="42.75" x14ac:dyDescent="0.2">
      <c r="A792" s="15">
        <v>37</v>
      </c>
      <c r="B792" s="16" t="s">
        <v>33</v>
      </c>
      <c r="C792" s="282">
        <f t="shared" ref="C792:F793" si="509">C793</f>
        <v>0</v>
      </c>
      <c r="D792" s="282">
        <f t="shared" si="509"/>
        <v>0</v>
      </c>
      <c r="E792" s="282">
        <f t="shared" si="509"/>
        <v>0</v>
      </c>
      <c r="F792" s="282">
        <f t="shared" si="509"/>
        <v>0</v>
      </c>
      <c r="G792" s="276">
        <v>2</v>
      </c>
      <c r="H792" s="277"/>
    </row>
    <row r="793" spans="1:8" ht="28.5" x14ac:dyDescent="0.2">
      <c r="A793" s="17">
        <v>372</v>
      </c>
      <c r="B793" s="18" t="s">
        <v>34</v>
      </c>
      <c r="C793" s="283">
        <f t="shared" si="509"/>
        <v>0</v>
      </c>
      <c r="D793" s="283">
        <f t="shared" si="509"/>
        <v>0</v>
      </c>
      <c r="E793" s="283">
        <f t="shared" si="509"/>
        <v>0</v>
      </c>
      <c r="F793" s="283">
        <f t="shared" si="509"/>
        <v>0</v>
      </c>
      <c r="G793" s="276">
        <v>3</v>
      </c>
      <c r="H793" s="277"/>
    </row>
    <row r="794" spans="1:8" ht="28.5" x14ac:dyDescent="0.2">
      <c r="A794" s="19">
        <v>3721</v>
      </c>
      <c r="B794" s="20" t="s">
        <v>117</v>
      </c>
      <c r="C794" s="226"/>
      <c r="D794" s="226"/>
      <c r="E794" s="188"/>
      <c r="F794" s="226"/>
      <c r="G794" s="276">
        <v>4</v>
      </c>
      <c r="H794" s="277"/>
    </row>
    <row r="795" spans="1:8" x14ac:dyDescent="0.2">
      <c r="A795" s="13">
        <v>12</v>
      </c>
      <c r="B795" s="14" t="s">
        <v>86</v>
      </c>
      <c r="C795" s="281">
        <f t="shared" ref="C795:D795" si="510">C796+C810</f>
        <v>0</v>
      </c>
      <c r="D795" s="281">
        <f t="shared" si="510"/>
        <v>0</v>
      </c>
      <c r="E795" s="281">
        <f t="shared" ref="E795:F795" si="511">E796+E810</f>
        <v>0</v>
      </c>
      <c r="F795" s="281">
        <f t="shared" si="511"/>
        <v>0</v>
      </c>
      <c r="G795" s="276" t="s">
        <v>87</v>
      </c>
      <c r="H795" s="277"/>
    </row>
    <row r="796" spans="1:8" x14ac:dyDescent="0.2">
      <c r="A796" s="15">
        <v>32</v>
      </c>
      <c r="B796" s="16" t="s">
        <v>22</v>
      </c>
      <c r="C796" s="282">
        <f t="shared" ref="C796" si="512">C797+C802+C806+C808</f>
        <v>0</v>
      </c>
      <c r="D796" s="282">
        <f>D797+D802+D806+D808+D800</f>
        <v>0</v>
      </c>
      <c r="E796" s="282">
        <f t="shared" ref="E796" si="513">E797+E802+E806+E808</f>
        <v>0</v>
      </c>
      <c r="F796" s="282">
        <f>F797+F802+F806+F808+F800</f>
        <v>0</v>
      </c>
      <c r="G796" s="276">
        <v>2</v>
      </c>
      <c r="H796" s="277"/>
    </row>
    <row r="797" spans="1:8" x14ac:dyDescent="0.2">
      <c r="A797" s="17">
        <v>321</v>
      </c>
      <c r="B797" s="18" t="s">
        <v>102</v>
      </c>
      <c r="C797" s="283">
        <f t="shared" ref="C797:D797" si="514">SUM(C798:C799)</f>
        <v>0</v>
      </c>
      <c r="D797" s="283">
        <f t="shared" si="514"/>
        <v>0</v>
      </c>
      <c r="E797" s="283">
        <f t="shared" ref="E797" si="515">SUM(E798:E799)</f>
        <v>0</v>
      </c>
      <c r="F797" s="283">
        <f t="shared" ref="F797" si="516">SUM(F798:F799)</f>
        <v>0</v>
      </c>
      <c r="G797" s="276">
        <v>3</v>
      </c>
      <c r="H797" s="277"/>
    </row>
    <row r="798" spans="1:8" x14ac:dyDescent="0.2">
      <c r="A798" s="19">
        <v>3211</v>
      </c>
      <c r="B798" s="20" t="s">
        <v>103</v>
      </c>
      <c r="C798" s="226"/>
      <c r="D798" s="226"/>
      <c r="E798" s="188"/>
      <c r="F798" s="226"/>
      <c r="G798" s="276">
        <v>4</v>
      </c>
      <c r="H798" s="277"/>
    </row>
    <row r="799" spans="1:8" ht="28.5" x14ac:dyDescent="0.2">
      <c r="A799" s="19">
        <v>3213</v>
      </c>
      <c r="B799" s="20" t="s">
        <v>105</v>
      </c>
      <c r="C799" s="226"/>
      <c r="D799" s="226"/>
      <c r="E799" s="188"/>
      <c r="F799" s="226"/>
      <c r="G799" s="276">
        <v>4</v>
      </c>
      <c r="H799" s="277"/>
    </row>
    <row r="800" spans="1:8" x14ac:dyDescent="0.2">
      <c r="A800" s="342">
        <v>322</v>
      </c>
      <c r="B800" s="343" t="s">
        <v>106</v>
      </c>
      <c r="C800" s="283">
        <f t="shared" ref="C800:F800" si="517">C801</f>
        <v>0</v>
      </c>
      <c r="D800" s="283">
        <f t="shared" si="517"/>
        <v>0</v>
      </c>
      <c r="E800" s="283">
        <f t="shared" si="517"/>
        <v>0</v>
      </c>
      <c r="F800" s="283">
        <f t="shared" si="517"/>
        <v>0</v>
      </c>
      <c r="G800" s="276">
        <v>3</v>
      </c>
      <c r="H800" s="277"/>
    </row>
    <row r="801" spans="1:8" x14ac:dyDescent="0.2">
      <c r="A801" s="67">
        <v>3223</v>
      </c>
      <c r="B801" s="20" t="s">
        <v>175</v>
      </c>
      <c r="C801" s="226"/>
      <c r="D801" s="226"/>
      <c r="E801" s="188"/>
      <c r="F801" s="226"/>
      <c r="G801" s="276">
        <v>4</v>
      </c>
      <c r="H801" s="277"/>
    </row>
    <row r="802" spans="1:8" x14ac:dyDescent="0.2">
      <c r="A802" s="17">
        <v>323</v>
      </c>
      <c r="B802" s="18" t="s">
        <v>23</v>
      </c>
      <c r="C802" s="283">
        <f t="shared" ref="C802:D802" si="518">SUM(C803:C805)</f>
        <v>0</v>
      </c>
      <c r="D802" s="283">
        <f t="shared" si="518"/>
        <v>0</v>
      </c>
      <c r="E802" s="283">
        <f t="shared" ref="E802:F802" si="519">SUM(E803:E805)</f>
        <v>0</v>
      </c>
      <c r="F802" s="283">
        <f t="shared" si="519"/>
        <v>0</v>
      </c>
      <c r="G802" s="276">
        <v>3</v>
      </c>
      <c r="H802" s="277"/>
    </row>
    <row r="803" spans="1:8" x14ac:dyDescent="0.2">
      <c r="A803" s="19">
        <v>3235</v>
      </c>
      <c r="B803" s="20" t="s">
        <v>68</v>
      </c>
      <c r="C803" s="226"/>
      <c r="D803" s="226"/>
      <c r="E803" s="188"/>
      <c r="F803" s="226"/>
      <c r="G803" s="276">
        <v>4</v>
      </c>
      <c r="H803" s="277"/>
    </row>
    <row r="804" spans="1:8" x14ac:dyDescent="0.2">
      <c r="A804" s="19">
        <v>3237</v>
      </c>
      <c r="B804" s="20" t="s">
        <v>26</v>
      </c>
      <c r="C804" s="226"/>
      <c r="D804" s="226"/>
      <c r="E804" s="188"/>
      <c r="F804" s="226"/>
      <c r="G804" s="276">
        <v>4</v>
      </c>
      <c r="H804" s="277"/>
    </row>
    <row r="805" spans="1:8" x14ac:dyDescent="0.2">
      <c r="A805" s="19">
        <v>3239</v>
      </c>
      <c r="B805" s="20" t="s">
        <v>27</v>
      </c>
      <c r="C805" s="226"/>
      <c r="D805" s="226"/>
      <c r="E805" s="188"/>
      <c r="F805" s="226"/>
      <c r="G805" s="276">
        <v>4</v>
      </c>
      <c r="H805" s="277"/>
    </row>
    <row r="806" spans="1:8" ht="28.5" x14ac:dyDescent="0.2">
      <c r="A806" s="17">
        <v>324</v>
      </c>
      <c r="B806" s="18" t="s">
        <v>28</v>
      </c>
      <c r="C806" s="283">
        <f t="shared" ref="C806:F806" si="520">C807</f>
        <v>0</v>
      </c>
      <c r="D806" s="283">
        <f t="shared" si="520"/>
        <v>0</v>
      </c>
      <c r="E806" s="283">
        <f t="shared" si="520"/>
        <v>0</v>
      </c>
      <c r="F806" s="283">
        <f t="shared" si="520"/>
        <v>0</v>
      </c>
      <c r="G806" s="276">
        <v>3</v>
      </c>
      <c r="H806" s="277"/>
    </row>
    <row r="807" spans="1:8" ht="28.5" x14ac:dyDescent="0.2">
      <c r="A807" s="19">
        <v>3241</v>
      </c>
      <c r="B807" s="20" t="s">
        <v>28</v>
      </c>
      <c r="C807" s="226"/>
      <c r="D807" s="226"/>
      <c r="E807" s="188"/>
      <c r="F807" s="226"/>
      <c r="G807" s="276">
        <v>4</v>
      </c>
      <c r="H807" s="277"/>
    </row>
    <row r="808" spans="1:8" ht="28.5" x14ac:dyDescent="0.2">
      <c r="A808" s="17">
        <v>329</v>
      </c>
      <c r="B808" s="18" t="s">
        <v>29</v>
      </c>
      <c r="C808" s="283">
        <f t="shared" ref="C808:F808" si="521">C809</f>
        <v>0</v>
      </c>
      <c r="D808" s="283">
        <f t="shared" si="521"/>
        <v>0</v>
      </c>
      <c r="E808" s="283">
        <f t="shared" si="521"/>
        <v>0</v>
      </c>
      <c r="F808" s="283">
        <f t="shared" si="521"/>
        <v>0</v>
      </c>
      <c r="G808" s="276">
        <v>3</v>
      </c>
      <c r="H808" s="277"/>
    </row>
    <row r="809" spans="1:8" x14ac:dyDescent="0.2">
      <c r="A809" s="19">
        <v>3293</v>
      </c>
      <c r="B809" s="20" t="s">
        <v>70</v>
      </c>
      <c r="C809" s="226"/>
      <c r="D809" s="226"/>
      <c r="E809" s="188"/>
      <c r="F809" s="226"/>
      <c r="G809" s="276">
        <v>4</v>
      </c>
      <c r="H809" s="277"/>
    </row>
    <row r="810" spans="1:8" x14ac:dyDescent="0.2">
      <c r="A810" s="15">
        <v>34</v>
      </c>
      <c r="B810" s="16" t="s">
        <v>211</v>
      </c>
      <c r="C810" s="282">
        <f t="shared" ref="C810:F810" si="522">C811</f>
        <v>0</v>
      </c>
      <c r="D810" s="282">
        <f t="shared" si="522"/>
        <v>0</v>
      </c>
      <c r="E810" s="282">
        <f t="shared" si="522"/>
        <v>0</v>
      </c>
      <c r="F810" s="282">
        <f t="shared" si="522"/>
        <v>0</v>
      </c>
      <c r="G810" s="276">
        <v>2</v>
      </c>
      <c r="H810" s="277"/>
    </row>
    <row r="811" spans="1:8" x14ac:dyDescent="0.2">
      <c r="A811" s="17">
        <v>343</v>
      </c>
      <c r="B811" s="18" t="s">
        <v>212</v>
      </c>
      <c r="C811" s="283">
        <f t="shared" ref="C811:D811" si="523">SUM(C812:C814)</f>
        <v>0</v>
      </c>
      <c r="D811" s="283">
        <f t="shared" si="523"/>
        <v>0</v>
      </c>
      <c r="E811" s="283">
        <f t="shared" ref="E811:F811" si="524">SUM(E812:E814)</f>
        <v>0</v>
      </c>
      <c r="F811" s="283">
        <f t="shared" si="524"/>
        <v>0</v>
      </c>
      <c r="G811" s="276">
        <v>3</v>
      </c>
      <c r="H811" s="277"/>
    </row>
    <row r="812" spans="1:8" ht="28.5" x14ac:dyDescent="0.2">
      <c r="A812" s="19">
        <v>3431</v>
      </c>
      <c r="B812" s="20" t="s">
        <v>213</v>
      </c>
      <c r="C812" s="344"/>
      <c r="D812" s="344"/>
      <c r="E812" s="345"/>
      <c r="F812" s="344"/>
      <c r="G812" s="276">
        <v>4</v>
      </c>
      <c r="H812" s="277"/>
    </row>
    <row r="813" spans="1:8" ht="28.5" x14ac:dyDescent="0.2">
      <c r="A813" s="19">
        <v>3432</v>
      </c>
      <c r="B813" s="20" t="s">
        <v>255</v>
      </c>
      <c r="C813" s="344"/>
      <c r="D813" s="344"/>
      <c r="E813" s="345"/>
      <c r="F813" s="344"/>
      <c r="G813" s="276">
        <v>4</v>
      </c>
      <c r="H813" s="277"/>
    </row>
    <row r="814" spans="1:8" x14ac:dyDescent="0.2">
      <c r="A814" s="19">
        <v>3433</v>
      </c>
      <c r="B814" s="20" t="s">
        <v>214</v>
      </c>
      <c r="C814" s="344"/>
      <c r="D814" s="344"/>
      <c r="E814" s="345"/>
      <c r="F814" s="344"/>
      <c r="G814" s="276">
        <v>4</v>
      </c>
      <c r="H814" s="277"/>
    </row>
    <row r="815" spans="1:8" ht="57" x14ac:dyDescent="0.2">
      <c r="A815" s="255" t="s">
        <v>256</v>
      </c>
      <c r="B815" s="252" t="s">
        <v>257</v>
      </c>
      <c r="C815" s="280">
        <f t="shared" ref="C815:F815" si="525">C816+0</f>
        <v>0</v>
      </c>
      <c r="D815" s="280">
        <f t="shared" si="525"/>
        <v>0</v>
      </c>
      <c r="E815" s="280">
        <f t="shared" si="525"/>
        <v>0</v>
      </c>
      <c r="F815" s="280">
        <f t="shared" si="525"/>
        <v>0</v>
      </c>
      <c r="G815" s="276" t="s">
        <v>19</v>
      </c>
      <c r="H815" s="277"/>
    </row>
    <row r="816" spans="1:8" x14ac:dyDescent="0.2">
      <c r="A816" s="13">
        <v>12</v>
      </c>
      <c r="B816" s="14" t="s">
        <v>86</v>
      </c>
      <c r="C816" s="281">
        <f t="shared" ref="C816:D816" si="526">C817+C825+C850+C854</f>
        <v>0</v>
      </c>
      <c r="D816" s="281">
        <f t="shared" si="526"/>
        <v>0</v>
      </c>
      <c r="E816" s="281">
        <f t="shared" ref="E816:F816" si="527">E817+E825+E850+E854</f>
        <v>0</v>
      </c>
      <c r="F816" s="281">
        <f t="shared" si="527"/>
        <v>0</v>
      </c>
      <c r="G816" s="276" t="s">
        <v>87</v>
      </c>
      <c r="H816" s="277"/>
    </row>
    <row r="817" spans="1:8" x14ac:dyDescent="0.2">
      <c r="A817" s="15">
        <v>31</v>
      </c>
      <c r="B817" s="16" t="s">
        <v>94</v>
      </c>
      <c r="C817" s="282">
        <f t="shared" ref="C817:D817" si="528">C818+C820+C822</f>
        <v>0</v>
      </c>
      <c r="D817" s="282">
        <f t="shared" si="528"/>
        <v>0</v>
      </c>
      <c r="E817" s="282">
        <f t="shared" ref="E817:F817" si="529">E818+E820+E822</f>
        <v>0</v>
      </c>
      <c r="F817" s="282">
        <f t="shared" si="529"/>
        <v>0</v>
      </c>
      <c r="G817" s="276">
        <v>2</v>
      </c>
      <c r="H817" s="277"/>
    </row>
    <row r="818" spans="1:8" x14ac:dyDescent="0.2">
      <c r="A818" s="17">
        <v>311</v>
      </c>
      <c r="B818" s="18" t="s">
        <v>95</v>
      </c>
      <c r="C818" s="283">
        <f t="shared" ref="C818:F818" si="530">C819</f>
        <v>0</v>
      </c>
      <c r="D818" s="283">
        <f t="shared" si="530"/>
        <v>0</v>
      </c>
      <c r="E818" s="283">
        <f t="shared" si="530"/>
        <v>0</v>
      </c>
      <c r="F818" s="283">
        <f t="shared" si="530"/>
        <v>0</v>
      </c>
      <c r="G818" s="276">
        <v>3</v>
      </c>
      <c r="H818" s="277"/>
    </row>
    <row r="819" spans="1:8" x14ac:dyDescent="0.2">
      <c r="A819" s="19">
        <v>3111</v>
      </c>
      <c r="B819" s="20" t="s">
        <v>96</v>
      </c>
      <c r="C819" s="284"/>
      <c r="D819" s="284"/>
      <c r="E819" s="285"/>
      <c r="F819" s="284"/>
      <c r="G819" s="276">
        <v>4</v>
      </c>
      <c r="H819" s="277"/>
    </row>
    <row r="820" spans="1:8" x14ac:dyDescent="0.2">
      <c r="A820" s="17">
        <v>312</v>
      </c>
      <c r="B820" s="18" t="s">
        <v>99</v>
      </c>
      <c r="C820" s="283">
        <f t="shared" ref="C820:F820" si="531">C821</f>
        <v>0</v>
      </c>
      <c r="D820" s="283">
        <f t="shared" si="531"/>
        <v>0</v>
      </c>
      <c r="E820" s="283">
        <f t="shared" si="531"/>
        <v>0</v>
      </c>
      <c r="F820" s="283">
        <f t="shared" si="531"/>
        <v>0</v>
      </c>
      <c r="G820" s="276">
        <v>3</v>
      </c>
      <c r="H820" s="277"/>
    </row>
    <row r="821" spans="1:8" x14ac:dyDescent="0.2">
      <c r="A821" s="19">
        <v>3121</v>
      </c>
      <c r="B821" s="20" t="s">
        <v>99</v>
      </c>
      <c r="C821" s="284"/>
      <c r="D821" s="284"/>
      <c r="E821" s="285"/>
      <c r="F821" s="284"/>
      <c r="G821" s="276">
        <v>4</v>
      </c>
      <c r="H821" s="277"/>
    </row>
    <row r="822" spans="1:8" x14ac:dyDescent="0.2">
      <c r="A822" s="17">
        <v>313</v>
      </c>
      <c r="B822" s="18" t="s">
        <v>100</v>
      </c>
      <c r="C822" s="283">
        <f t="shared" ref="C822:D822" si="532">SUM(C823:C824)</f>
        <v>0</v>
      </c>
      <c r="D822" s="283">
        <f t="shared" si="532"/>
        <v>0</v>
      </c>
      <c r="E822" s="283">
        <f t="shared" ref="E822" si="533">SUM(E823:E824)</f>
        <v>0</v>
      </c>
      <c r="F822" s="283">
        <f t="shared" ref="F822" si="534">SUM(F823:F824)</f>
        <v>0</v>
      </c>
      <c r="G822" s="276">
        <v>3</v>
      </c>
      <c r="H822" s="277"/>
    </row>
    <row r="823" spans="1:8" ht="28.5" x14ac:dyDescent="0.2">
      <c r="A823" s="19">
        <v>3132</v>
      </c>
      <c r="B823" s="20" t="s">
        <v>101</v>
      </c>
      <c r="C823" s="284"/>
      <c r="D823" s="284"/>
      <c r="E823" s="285"/>
      <c r="F823" s="284"/>
      <c r="G823" s="276">
        <v>4</v>
      </c>
      <c r="H823" s="277"/>
    </row>
    <row r="824" spans="1:8" ht="28.5" x14ac:dyDescent="0.2">
      <c r="A824" s="19">
        <v>3133</v>
      </c>
      <c r="B824" s="20" t="s">
        <v>243</v>
      </c>
      <c r="C824" s="284"/>
      <c r="D824" s="284"/>
      <c r="E824" s="285"/>
      <c r="F824" s="284"/>
      <c r="G824" s="276">
        <v>4</v>
      </c>
      <c r="H824" s="277"/>
    </row>
    <row r="825" spans="1:8" x14ac:dyDescent="0.2">
      <c r="A825" s="15">
        <v>32</v>
      </c>
      <c r="B825" s="16" t="s">
        <v>22</v>
      </c>
      <c r="C825" s="282">
        <f t="shared" ref="C825:D825" si="535">C826+C830+C836+C845+C847</f>
        <v>0</v>
      </c>
      <c r="D825" s="282">
        <f t="shared" si="535"/>
        <v>0</v>
      </c>
      <c r="E825" s="282">
        <f t="shared" ref="E825:F825" si="536">E826+E830+E836+E845+E847</f>
        <v>0</v>
      </c>
      <c r="F825" s="282">
        <f t="shared" si="536"/>
        <v>0</v>
      </c>
      <c r="G825" s="276">
        <v>2</v>
      </c>
      <c r="H825" s="277"/>
    </row>
    <row r="826" spans="1:8" x14ac:dyDescent="0.2">
      <c r="A826" s="17">
        <v>321</v>
      </c>
      <c r="B826" s="18" t="s">
        <v>102</v>
      </c>
      <c r="C826" s="283">
        <f t="shared" ref="C826:D826" si="537">SUM(C827:C829)</f>
        <v>0</v>
      </c>
      <c r="D826" s="283">
        <f t="shared" si="537"/>
        <v>0</v>
      </c>
      <c r="E826" s="283">
        <f t="shared" ref="E826" si="538">SUM(E827:E829)</f>
        <v>0</v>
      </c>
      <c r="F826" s="283">
        <f t="shared" ref="F826" si="539">SUM(F827:F829)</f>
        <v>0</v>
      </c>
      <c r="G826" s="276">
        <v>3</v>
      </c>
      <c r="H826" s="277"/>
    </row>
    <row r="827" spans="1:8" x14ac:dyDescent="0.2">
      <c r="A827" s="19">
        <v>3211</v>
      </c>
      <c r="B827" s="20" t="s">
        <v>103</v>
      </c>
      <c r="C827" s="284"/>
      <c r="D827" s="284"/>
      <c r="E827" s="285"/>
      <c r="F827" s="284"/>
      <c r="G827" s="276">
        <v>4</v>
      </c>
      <c r="H827" s="277"/>
    </row>
    <row r="828" spans="1:8" ht="28.5" x14ac:dyDescent="0.2">
      <c r="A828" s="19">
        <v>3212</v>
      </c>
      <c r="B828" s="20" t="s">
        <v>104</v>
      </c>
      <c r="C828" s="284"/>
      <c r="D828" s="284"/>
      <c r="E828" s="285"/>
      <c r="F828" s="284"/>
      <c r="G828" s="276">
        <v>4</v>
      </c>
      <c r="H828" s="277"/>
    </row>
    <row r="829" spans="1:8" ht="28.5" x14ac:dyDescent="0.2">
      <c r="A829" s="19">
        <v>3213</v>
      </c>
      <c r="B829" s="20" t="s">
        <v>105</v>
      </c>
      <c r="C829" s="284"/>
      <c r="D829" s="284"/>
      <c r="E829" s="285"/>
      <c r="F829" s="284"/>
      <c r="G829" s="276">
        <v>4</v>
      </c>
      <c r="H829" s="277"/>
    </row>
    <row r="830" spans="1:8" x14ac:dyDescent="0.2">
      <c r="A830" s="17">
        <v>322</v>
      </c>
      <c r="B830" s="18" t="s">
        <v>106</v>
      </c>
      <c r="C830" s="283">
        <f t="shared" ref="C830:D830" si="540">SUM(C831:C835)</f>
        <v>0</v>
      </c>
      <c r="D830" s="283">
        <f t="shared" si="540"/>
        <v>0</v>
      </c>
      <c r="E830" s="283">
        <f t="shared" ref="E830:F830" si="541">SUM(E831:E835)</f>
        <v>0</v>
      </c>
      <c r="F830" s="283">
        <f t="shared" si="541"/>
        <v>0</v>
      </c>
      <c r="G830" s="276">
        <v>3</v>
      </c>
      <c r="H830" s="277"/>
    </row>
    <row r="831" spans="1:8" ht="28.5" x14ac:dyDescent="0.2">
      <c r="A831" s="19">
        <v>3221</v>
      </c>
      <c r="B831" s="20" t="s">
        <v>107</v>
      </c>
      <c r="C831" s="226"/>
      <c r="D831" s="226"/>
      <c r="E831" s="188"/>
      <c r="F831" s="226"/>
      <c r="G831" s="276">
        <v>4</v>
      </c>
      <c r="H831" s="277"/>
    </row>
    <row r="832" spans="1:8" x14ac:dyDescent="0.2">
      <c r="A832" s="19">
        <v>3222</v>
      </c>
      <c r="B832" s="20" t="s">
        <v>154</v>
      </c>
      <c r="C832" s="226"/>
      <c r="D832" s="226"/>
      <c r="E832" s="188"/>
      <c r="F832" s="226"/>
      <c r="G832" s="276">
        <v>4</v>
      </c>
      <c r="H832" s="277"/>
    </row>
    <row r="833" spans="1:8" x14ac:dyDescent="0.2">
      <c r="A833" s="19">
        <v>3223</v>
      </c>
      <c r="B833" s="20" t="s">
        <v>175</v>
      </c>
      <c r="C833" s="226"/>
      <c r="D833" s="226"/>
      <c r="E833" s="188"/>
      <c r="F833" s="226"/>
      <c r="G833" s="276">
        <v>4</v>
      </c>
      <c r="H833" s="277"/>
    </row>
    <row r="834" spans="1:8" ht="28.5" x14ac:dyDescent="0.2">
      <c r="A834" s="19">
        <v>3224</v>
      </c>
      <c r="B834" s="20" t="s">
        <v>208</v>
      </c>
      <c r="C834" s="226"/>
      <c r="D834" s="226"/>
      <c r="E834" s="188"/>
      <c r="F834" s="226"/>
      <c r="G834" s="276">
        <v>4</v>
      </c>
      <c r="H834" s="277"/>
    </row>
    <row r="835" spans="1:8" x14ac:dyDescent="0.2">
      <c r="A835" s="19">
        <v>3225</v>
      </c>
      <c r="B835" s="20" t="s">
        <v>155</v>
      </c>
      <c r="C835" s="226"/>
      <c r="D835" s="226"/>
      <c r="E835" s="188"/>
      <c r="F835" s="226"/>
      <c r="G835" s="276">
        <v>4</v>
      </c>
      <c r="H835" s="277"/>
    </row>
    <row r="836" spans="1:8" x14ac:dyDescent="0.2">
      <c r="A836" s="17">
        <v>323</v>
      </c>
      <c r="B836" s="18" t="s">
        <v>23</v>
      </c>
      <c r="C836" s="283">
        <f t="shared" ref="C836:D836" si="542">SUM(C837:C844)</f>
        <v>0</v>
      </c>
      <c r="D836" s="283">
        <f t="shared" si="542"/>
        <v>0</v>
      </c>
      <c r="E836" s="283">
        <f t="shared" ref="E836:F836" si="543">SUM(E837:E844)</f>
        <v>0</v>
      </c>
      <c r="F836" s="283">
        <f t="shared" si="543"/>
        <v>0</v>
      </c>
      <c r="G836" s="276">
        <v>3</v>
      </c>
      <c r="H836" s="277"/>
    </row>
    <row r="837" spans="1:8" x14ac:dyDescent="0.2">
      <c r="A837" s="19">
        <v>3231</v>
      </c>
      <c r="B837" s="20" t="s">
        <v>24</v>
      </c>
      <c r="C837" s="226"/>
      <c r="D837" s="226"/>
      <c r="E837" s="188"/>
      <c r="F837" s="226"/>
      <c r="G837" s="276">
        <v>4</v>
      </c>
      <c r="H837" s="277"/>
    </row>
    <row r="838" spans="1:8" ht="28.5" x14ac:dyDescent="0.2">
      <c r="A838" s="19">
        <v>3232</v>
      </c>
      <c r="B838" s="20" t="s">
        <v>184</v>
      </c>
      <c r="C838" s="226"/>
      <c r="D838" s="226"/>
      <c r="E838" s="188"/>
      <c r="F838" s="226"/>
      <c r="G838" s="276">
        <v>4</v>
      </c>
      <c r="H838" s="277"/>
    </row>
    <row r="839" spans="1:8" x14ac:dyDescent="0.2">
      <c r="A839" s="19">
        <v>3233</v>
      </c>
      <c r="B839" s="20" t="s">
        <v>25</v>
      </c>
      <c r="C839" s="226"/>
      <c r="D839" s="226"/>
      <c r="E839" s="188"/>
      <c r="F839" s="226"/>
      <c r="G839" s="276">
        <v>4</v>
      </c>
      <c r="H839" s="277"/>
    </row>
    <row r="840" spans="1:8" x14ac:dyDescent="0.2">
      <c r="A840" s="19">
        <v>3234</v>
      </c>
      <c r="B840" s="20" t="s">
        <v>209</v>
      </c>
      <c r="C840" s="284"/>
      <c r="D840" s="284"/>
      <c r="E840" s="285"/>
      <c r="F840" s="284"/>
      <c r="G840" s="276">
        <v>4</v>
      </c>
      <c r="H840" s="277"/>
    </row>
    <row r="841" spans="1:8" x14ac:dyDescent="0.2">
      <c r="A841" s="19">
        <v>3235</v>
      </c>
      <c r="B841" s="20" t="s">
        <v>68</v>
      </c>
      <c r="C841" s="284"/>
      <c r="D841" s="284"/>
      <c r="E841" s="285"/>
      <c r="F841" s="284"/>
      <c r="G841" s="276">
        <v>4</v>
      </c>
      <c r="H841" s="277"/>
    </row>
    <row r="842" spans="1:8" x14ac:dyDescent="0.2">
      <c r="A842" s="19">
        <v>3237</v>
      </c>
      <c r="B842" s="20" t="s">
        <v>26</v>
      </c>
      <c r="C842" s="226"/>
      <c r="D842" s="226"/>
      <c r="E842" s="188"/>
      <c r="F842" s="226"/>
      <c r="G842" s="276">
        <v>4</v>
      </c>
      <c r="H842" s="277"/>
    </row>
    <row r="843" spans="1:8" x14ac:dyDescent="0.2">
      <c r="A843" s="19">
        <v>3238</v>
      </c>
      <c r="B843" s="20" t="s">
        <v>69</v>
      </c>
      <c r="C843" s="284"/>
      <c r="D843" s="284"/>
      <c r="E843" s="285"/>
      <c r="F843" s="284"/>
      <c r="G843" s="276">
        <v>4</v>
      </c>
      <c r="H843" s="277"/>
    </row>
    <row r="844" spans="1:8" x14ac:dyDescent="0.2">
      <c r="A844" s="19">
        <v>3239</v>
      </c>
      <c r="B844" s="20" t="s">
        <v>27</v>
      </c>
      <c r="C844" s="284"/>
      <c r="D844" s="284"/>
      <c r="E844" s="285"/>
      <c r="F844" s="284"/>
      <c r="G844" s="276">
        <v>4</v>
      </c>
      <c r="H844" s="277"/>
    </row>
    <row r="845" spans="1:8" ht="28.5" x14ac:dyDescent="0.2">
      <c r="A845" s="17">
        <v>324</v>
      </c>
      <c r="B845" s="18" t="s">
        <v>28</v>
      </c>
      <c r="C845" s="283">
        <f t="shared" ref="C845:F845" si="544">C846</f>
        <v>0</v>
      </c>
      <c r="D845" s="283">
        <f t="shared" si="544"/>
        <v>0</v>
      </c>
      <c r="E845" s="283">
        <f t="shared" si="544"/>
        <v>0</v>
      </c>
      <c r="F845" s="283">
        <f t="shared" si="544"/>
        <v>0</v>
      </c>
      <c r="G845" s="276">
        <v>3</v>
      </c>
      <c r="H845" s="277"/>
    </row>
    <row r="846" spans="1:8" ht="28.5" x14ac:dyDescent="0.2">
      <c r="A846" s="19">
        <v>3241</v>
      </c>
      <c r="B846" s="20" t="s">
        <v>28</v>
      </c>
      <c r="C846" s="284"/>
      <c r="D846" s="284"/>
      <c r="E846" s="285"/>
      <c r="F846" s="284"/>
      <c r="G846" s="276">
        <v>4</v>
      </c>
      <c r="H846" s="277"/>
    </row>
    <row r="847" spans="1:8" ht="28.5" x14ac:dyDescent="0.2">
      <c r="A847" s="17">
        <v>329</v>
      </c>
      <c r="B847" s="18" t="s">
        <v>29</v>
      </c>
      <c r="C847" s="283">
        <f t="shared" ref="C847:D847" si="545">SUM(C848:C849)</f>
        <v>0</v>
      </c>
      <c r="D847" s="283">
        <f t="shared" si="545"/>
        <v>0</v>
      </c>
      <c r="E847" s="283">
        <f t="shared" ref="E847:F847" si="546">SUM(E848:E849)</f>
        <v>0</v>
      </c>
      <c r="F847" s="283">
        <f t="shared" si="546"/>
        <v>0</v>
      </c>
      <c r="G847" s="276">
        <v>3</v>
      </c>
      <c r="H847" s="277"/>
    </row>
    <row r="848" spans="1:8" x14ac:dyDescent="0.2">
      <c r="A848" s="19">
        <v>3292</v>
      </c>
      <c r="B848" s="20" t="s">
        <v>187</v>
      </c>
      <c r="C848" s="284"/>
      <c r="D848" s="284"/>
      <c r="E848" s="285"/>
      <c r="F848" s="284"/>
      <c r="G848" s="276">
        <v>4</v>
      </c>
      <c r="H848" s="277"/>
    </row>
    <row r="849" spans="1:8" x14ac:dyDescent="0.2">
      <c r="A849" s="19">
        <v>3293</v>
      </c>
      <c r="B849" s="20" t="s">
        <v>70</v>
      </c>
      <c r="C849" s="284"/>
      <c r="D849" s="284"/>
      <c r="E849" s="285"/>
      <c r="F849" s="284"/>
      <c r="G849" s="276">
        <v>4</v>
      </c>
      <c r="H849" s="277"/>
    </row>
    <row r="850" spans="1:8" ht="42.75" x14ac:dyDescent="0.2">
      <c r="A850" s="15">
        <v>41</v>
      </c>
      <c r="B850" s="16" t="s">
        <v>118</v>
      </c>
      <c r="C850" s="282">
        <f t="shared" ref="C850:F850" si="547">C851</f>
        <v>0</v>
      </c>
      <c r="D850" s="282">
        <f t="shared" si="547"/>
        <v>0</v>
      </c>
      <c r="E850" s="282">
        <f t="shared" si="547"/>
        <v>0</v>
      </c>
      <c r="F850" s="282">
        <f t="shared" si="547"/>
        <v>0</v>
      </c>
      <c r="G850" s="276">
        <v>2</v>
      </c>
      <c r="H850" s="277"/>
    </row>
    <row r="851" spans="1:8" x14ac:dyDescent="0.2">
      <c r="A851" s="17">
        <v>412</v>
      </c>
      <c r="B851" s="18" t="s">
        <v>119</v>
      </c>
      <c r="C851" s="283">
        <f t="shared" ref="C851:D851" si="548">SUM(C852:C853)</f>
        <v>0</v>
      </c>
      <c r="D851" s="283">
        <f t="shared" si="548"/>
        <v>0</v>
      </c>
      <c r="E851" s="283">
        <f t="shared" ref="E851:F851" si="549">SUM(E852:E853)</f>
        <v>0</v>
      </c>
      <c r="F851" s="283">
        <f t="shared" si="549"/>
        <v>0</v>
      </c>
      <c r="G851" s="276">
        <v>3</v>
      </c>
      <c r="H851" s="277"/>
    </row>
    <row r="852" spans="1:8" x14ac:dyDescent="0.2">
      <c r="A852" s="19">
        <v>4123</v>
      </c>
      <c r="B852" s="35" t="s">
        <v>120</v>
      </c>
      <c r="C852" s="284"/>
      <c r="D852" s="284"/>
      <c r="E852" s="285"/>
      <c r="F852" s="284"/>
      <c r="G852" s="276">
        <v>4</v>
      </c>
      <c r="H852" s="277"/>
    </row>
    <row r="853" spans="1:8" x14ac:dyDescent="0.2">
      <c r="A853" s="19">
        <v>4124</v>
      </c>
      <c r="B853" s="35" t="s">
        <v>258</v>
      </c>
      <c r="C853" s="284"/>
      <c r="D853" s="284"/>
      <c r="E853" s="285"/>
      <c r="F853" s="284"/>
      <c r="G853" s="276">
        <v>4</v>
      </c>
      <c r="H853" s="277"/>
    </row>
    <row r="854" spans="1:8" ht="28.5" x14ac:dyDescent="0.2">
      <c r="A854" s="15">
        <v>42</v>
      </c>
      <c r="B854" s="16" t="s">
        <v>51</v>
      </c>
      <c r="C854" s="282">
        <f t="shared" ref="C854:E854" si="550">C855+C860</f>
        <v>0</v>
      </c>
      <c r="D854" s="282">
        <f t="shared" si="550"/>
        <v>0</v>
      </c>
      <c r="E854" s="282">
        <f t="shared" si="550"/>
        <v>0</v>
      </c>
      <c r="F854" s="282">
        <f t="shared" ref="F854" si="551">F855+F860</f>
        <v>0</v>
      </c>
      <c r="G854" s="276">
        <v>2</v>
      </c>
      <c r="H854" s="277"/>
    </row>
    <row r="855" spans="1:8" x14ac:dyDescent="0.2">
      <c r="A855" s="17">
        <v>422</v>
      </c>
      <c r="B855" s="18" t="s">
        <v>52</v>
      </c>
      <c r="C855" s="283">
        <f t="shared" ref="C855:D855" si="552">SUM(C856:C859)</f>
        <v>0</v>
      </c>
      <c r="D855" s="283">
        <f t="shared" si="552"/>
        <v>0</v>
      </c>
      <c r="E855" s="283">
        <f t="shared" ref="E855:F855" si="553">SUM(E856:E859)</f>
        <v>0</v>
      </c>
      <c r="F855" s="283">
        <f t="shared" si="553"/>
        <v>0</v>
      </c>
      <c r="G855" s="276">
        <v>3</v>
      </c>
      <c r="H855" s="277"/>
    </row>
    <row r="856" spans="1:8" x14ac:dyDescent="0.2">
      <c r="A856" s="19">
        <v>4221</v>
      </c>
      <c r="B856" s="20" t="s">
        <v>121</v>
      </c>
      <c r="C856" s="284"/>
      <c r="D856" s="284"/>
      <c r="E856" s="285"/>
      <c r="F856" s="284"/>
      <c r="G856" s="276">
        <v>4</v>
      </c>
      <c r="H856" s="277"/>
    </row>
    <row r="857" spans="1:8" x14ac:dyDescent="0.2">
      <c r="A857" s="19">
        <v>4222</v>
      </c>
      <c r="B857" s="20" t="s">
        <v>122</v>
      </c>
      <c r="C857" s="284"/>
      <c r="D857" s="284"/>
      <c r="E857" s="285"/>
      <c r="F857" s="284"/>
      <c r="G857" s="276">
        <v>4</v>
      </c>
      <c r="H857" s="277"/>
    </row>
    <row r="858" spans="1:8" ht="28.5" x14ac:dyDescent="0.2">
      <c r="A858" s="19">
        <v>4224</v>
      </c>
      <c r="B858" s="20" t="s">
        <v>53</v>
      </c>
      <c r="C858" s="284"/>
      <c r="D858" s="284"/>
      <c r="E858" s="285"/>
      <c r="F858" s="284"/>
      <c r="G858" s="276">
        <v>4</v>
      </c>
      <c r="H858" s="277"/>
    </row>
    <row r="859" spans="1:8" ht="28.5" x14ac:dyDescent="0.2">
      <c r="A859" s="19">
        <v>4227</v>
      </c>
      <c r="B859" s="20" t="s">
        <v>216</v>
      </c>
      <c r="C859" s="284"/>
      <c r="D859" s="284"/>
      <c r="E859" s="285"/>
      <c r="F859" s="284"/>
      <c r="G859" s="276">
        <v>4</v>
      </c>
      <c r="H859" s="277"/>
    </row>
    <row r="860" spans="1:8" ht="28.5" x14ac:dyDescent="0.2">
      <c r="A860" s="40">
        <v>426</v>
      </c>
      <c r="B860" s="41" t="s">
        <v>123</v>
      </c>
      <c r="C860" s="346">
        <f t="shared" ref="C860:F860" si="554">C861</f>
        <v>0</v>
      </c>
      <c r="D860" s="346">
        <f t="shared" si="554"/>
        <v>0</v>
      </c>
      <c r="E860" s="346">
        <f t="shared" si="554"/>
        <v>0</v>
      </c>
      <c r="F860" s="346">
        <f t="shared" si="554"/>
        <v>0</v>
      </c>
      <c r="G860" s="276">
        <v>3</v>
      </c>
      <c r="H860" s="277"/>
    </row>
    <row r="861" spans="1:8" x14ac:dyDescent="0.2">
      <c r="A861" s="43">
        <v>4262</v>
      </c>
      <c r="B861" s="48" t="s">
        <v>124</v>
      </c>
      <c r="C861" s="226"/>
      <c r="D861" s="226"/>
      <c r="E861" s="188"/>
      <c r="F861" s="226"/>
      <c r="G861" s="276">
        <v>4</v>
      </c>
      <c r="H861" s="277"/>
    </row>
    <row r="862" spans="1:8" ht="28.5" x14ac:dyDescent="0.2">
      <c r="A862" s="9">
        <v>3602</v>
      </c>
      <c r="B862" s="10" t="s">
        <v>131</v>
      </c>
      <c r="C862" s="279">
        <f t="shared" ref="C862:E862" si="555">C863+C886</f>
        <v>0</v>
      </c>
      <c r="D862" s="279">
        <f t="shared" si="555"/>
        <v>0</v>
      </c>
      <c r="E862" s="279">
        <f t="shared" si="555"/>
        <v>0</v>
      </c>
      <c r="F862" s="279">
        <f t="shared" ref="F862" si="556">F863+F886</f>
        <v>0</v>
      </c>
      <c r="G862" s="276" t="s">
        <v>16</v>
      </c>
      <c r="H862" s="277"/>
    </row>
    <row r="863" spans="1:8" ht="42.75" x14ac:dyDescent="0.2">
      <c r="A863" s="11" t="s">
        <v>259</v>
      </c>
      <c r="B863" s="12" t="s">
        <v>260</v>
      </c>
      <c r="C863" s="280">
        <f t="shared" ref="C863:F863" si="557">C864</f>
        <v>0</v>
      </c>
      <c r="D863" s="280">
        <f t="shared" si="557"/>
        <v>0</v>
      </c>
      <c r="E863" s="280">
        <f t="shared" si="557"/>
        <v>0</v>
      </c>
      <c r="F863" s="280">
        <f t="shared" si="557"/>
        <v>0</v>
      </c>
      <c r="G863" s="276" t="s">
        <v>19</v>
      </c>
      <c r="H863" s="277"/>
    </row>
    <row r="864" spans="1:8" x14ac:dyDescent="0.2">
      <c r="A864" s="13">
        <v>11</v>
      </c>
      <c r="B864" s="14" t="s">
        <v>20</v>
      </c>
      <c r="C864" s="281">
        <f t="shared" ref="C864:D864" si="558">C865+C869+C879</f>
        <v>0</v>
      </c>
      <c r="D864" s="281">
        <f t="shared" si="558"/>
        <v>0</v>
      </c>
      <c r="E864" s="281">
        <f t="shared" ref="E864:F864" si="559">E865+E869+E879</f>
        <v>0</v>
      </c>
      <c r="F864" s="281">
        <f t="shared" si="559"/>
        <v>0</v>
      </c>
      <c r="G864" s="276" t="s">
        <v>21</v>
      </c>
      <c r="H864" s="338"/>
    </row>
    <row r="865" spans="1:8" ht="42.75" x14ac:dyDescent="0.2">
      <c r="A865" s="15">
        <v>41</v>
      </c>
      <c r="B865" s="16" t="s">
        <v>118</v>
      </c>
      <c r="C865" s="282">
        <f t="shared" ref="C865:F865" si="560">C866</f>
        <v>0</v>
      </c>
      <c r="D865" s="282">
        <f t="shared" si="560"/>
        <v>0</v>
      </c>
      <c r="E865" s="282">
        <f t="shared" si="560"/>
        <v>0</v>
      </c>
      <c r="F865" s="282">
        <f t="shared" si="560"/>
        <v>0</v>
      </c>
      <c r="G865" s="276">
        <v>2</v>
      </c>
      <c r="H865" s="277"/>
    </row>
    <row r="866" spans="1:8" x14ac:dyDescent="0.2">
      <c r="A866" s="17">
        <v>412</v>
      </c>
      <c r="B866" s="18" t="s">
        <v>119</v>
      </c>
      <c r="C866" s="283">
        <f t="shared" ref="C866:D866" si="561">SUM(C867:C868)</f>
        <v>0</v>
      </c>
      <c r="D866" s="283">
        <f t="shared" si="561"/>
        <v>0</v>
      </c>
      <c r="E866" s="283">
        <f t="shared" ref="E866" si="562">SUM(E867:E868)</f>
        <v>0</v>
      </c>
      <c r="F866" s="283">
        <f t="shared" ref="F866" si="563">SUM(F867:F868)</f>
        <v>0</v>
      </c>
      <c r="G866" s="276">
        <v>3</v>
      </c>
      <c r="H866" s="277"/>
    </row>
    <row r="867" spans="1:8" x14ac:dyDescent="0.2">
      <c r="A867" s="19">
        <v>4123</v>
      </c>
      <c r="B867" s="20" t="s">
        <v>120</v>
      </c>
      <c r="C867" s="226"/>
      <c r="D867" s="226"/>
      <c r="E867" s="188"/>
      <c r="F867" s="226"/>
      <c r="G867" s="276">
        <v>4</v>
      </c>
      <c r="H867" s="277"/>
    </row>
    <row r="868" spans="1:8" x14ac:dyDescent="0.2">
      <c r="A868" s="19">
        <v>4124</v>
      </c>
      <c r="B868" s="20" t="s">
        <v>258</v>
      </c>
      <c r="C868" s="226"/>
      <c r="D868" s="226"/>
      <c r="E868" s="188"/>
      <c r="F868" s="226"/>
      <c r="G868" s="276">
        <v>4</v>
      </c>
      <c r="H868" s="277"/>
    </row>
    <row r="869" spans="1:8" ht="28.5" x14ac:dyDescent="0.2">
      <c r="A869" s="15">
        <v>42</v>
      </c>
      <c r="B869" s="16" t="s">
        <v>51</v>
      </c>
      <c r="C869" s="282">
        <f t="shared" ref="C869:D869" si="564">C870+C875+C877</f>
        <v>0</v>
      </c>
      <c r="D869" s="282">
        <f t="shared" si="564"/>
        <v>0</v>
      </c>
      <c r="E869" s="282">
        <f t="shared" ref="E869:F869" si="565">E870+E875+E877</f>
        <v>0</v>
      </c>
      <c r="F869" s="282">
        <f t="shared" si="565"/>
        <v>0</v>
      </c>
      <c r="G869" s="276">
        <v>2</v>
      </c>
      <c r="H869" s="277"/>
    </row>
    <row r="870" spans="1:8" x14ac:dyDescent="0.2">
      <c r="A870" s="17">
        <v>422</v>
      </c>
      <c r="B870" s="18" t="s">
        <v>52</v>
      </c>
      <c r="C870" s="283">
        <f t="shared" ref="C870:D870" si="566">SUM(C871:C874)</f>
        <v>0</v>
      </c>
      <c r="D870" s="283">
        <f t="shared" si="566"/>
        <v>0</v>
      </c>
      <c r="E870" s="283">
        <f t="shared" ref="E870" si="567">SUM(E871:E874)</f>
        <v>0</v>
      </c>
      <c r="F870" s="283">
        <f t="shared" ref="F870" si="568">SUM(F871:F874)</f>
        <v>0</v>
      </c>
      <c r="G870" s="276">
        <v>3</v>
      </c>
      <c r="H870" s="301"/>
    </row>
    <row r="871" spans="1:8" x14ac:dyDescent="0.2">
      <c r="A871" s="19">
        <v>4221</v>
      </c>
      <c r="B871" s="20" t="s">
        <v>121</v>
      </c>
      <c r="C871" s="226"/>
      <c r="D871" s="226"/>
      <c r="E871" s="188"/>
      <c r="F871" s="226"/>
      <c r="G871" s="276">
        <v>4</v>
      </c>
      <c r="H871" s="277"/>
    </row>
    <row r="872" spans="1:8" x14ac:dyDescent="0.2">
      <c r="A872" s="49">
        <v>4222</v>
      </c>
      <c r="B872" s="50" t="s">
        <v>122</v>
      </c>
      <c r="C872" s="226"/>
      <c r="D872" s="226"/>
      <c r="E872" s="188"/>
      <c r="F872" s="226"/>
      <c r="G872" s="276">
        <v>4</v>
      </c>
      <c r="H872" s="301"/>
    </row>
    <row r="873" spans="1:8" x14ac:dyDescent="0.2">
      <c r="A873" s="49">
        <v>4223</v>
      </c>
      <c r="B873" s="50" t="s">
        <v>157</v>
      </c>
      <c r="C873" s="226"/>
      <c r="D873" s="226"/>
      <c r="E873" s="188"/>
      <c r="F873" s="226"/>
      <c r="G873" s="276">
        <v>4</v>
      </c>
      <c r="H873" s="277"/>
    </row>
    <row r="874" spans="1:8" ht="28.5" x14ac:dyDescent="0.2">
      <c r="A874" s="19">
        <v>4224</v>
      </c>
      <c r="B874" s="20" t="s">
        <v>53</v>
      </c>
      <c r="C874" s="226"/>
      <c r="D874" s="226"/>
      <c r="E874" s="188"/>
      <c r="F874" s="226"/>
      <c r="G874" s="276">
        <v>4</v>
      </c>
      <c r="H874" s="277"/>
    </row>
    <row r="875" spans="1:8" x14ac:dyDescent="0.2">
      <c r="A875" s="17">
        <v>423</v>
      </c>
      <c r="B875" s="18" t="s">
        <v>167</v>
      </c>
      <c r="C875" s="283">
        <f t="shared" ref="C875:F875" si="569">C876</f>
        <v>0</v>
      </c>
      <c r="D875" s="283">
        <f t="shared" si="569"/>
        <v>0</v>
      </c>
      <c r="E875" s="283">
        <f t="shared" si="569"/>
        <v>0</v>
      </c>
      <c r="F875" s="283">
        <f t="shared" si="569"/>
        <v>0</v>
      </c>
      <c r="G875" s="276">
        <v>3</v>
      </c>
      <c r="H875" s="277"/>
    </row>
    <row r="876" spans="1:8" ht="28.5" x14ac:dyDescent="0.2">
      <c r="A876" s="19">
        <v>4231</v>
      </c>
      <c r="B876" s="20" t="s">
        <v>200</v>
      </c>
      <c r="C876" s="226"/>
      <c r="D876" s="226"/>
      <c r="E876" s="188"/>
      <c r="F876" s="226"/>
      <c r="G876" s="276">
        <v>4</v>
      </c>
      <c r="H876" s="277"/>
    </row>
    <row r="877" spans="1:8" ht="28.5" x14ac:dyDescent="0.2">
      <c r="A877" s="17">
        <v>426</v>
      </c>
      <c r="B877" s="18" t="s">
        <v>123</v>
      </c>
      <c r="C877" s="283">
        <f t="shared" ref="C877:F877" si="570">C878</f>
        <v>0</v>
      </c>
      <c r="D877" s="283">
        <f t="shared" si="570"/>
        <v>0</v>
      </c>
      <c r="E877" s="283">
        <f t="shared" si="570"/>
        <v>0</v>
      </c>
      <c r="F877" s="283">
        <f t="shared" si="570"/>
        <v>0</v>
      </c>
      <c r="G877" s="276">
        <v>3</v>
      </c>
      <c r="H877" s="277"/>
    </row>
    <row r="878" spans="1:8" x14ac:dyDescent="0.2">
      <c r="A878" s="19">
        <v>4262</v>
      </c>
      <c r="B878" s="20" t="s">
        <v>124</v>
      </c>
      <c r="C878" s="226"/>
      <c r="D878" s="226"/>
      <c r="E878" s="188"/>
      <c r="F878" s="226"/>
      <c r="G878" s="276">
        <v>4</v>
      </c>
      <c r="H878" s="277"/>
    </row>
    <row r="879" spans="1:8" ht="28.5" x14ac:dyDescent="0.2">
      <c r="A879" s="15">
        <v>45</v>
      </c>
      <c r="B879" s="16" t="s">
        <v>125</v>
      </c>
      <c r="C879" s="282">
        <f t="shared" ref="C879:E879" si="571">C880+C882+C884</f>
        <v>0</v>
      </c>
      <c r="D879" s="282">
        <f t="shared" si="571"/>
        <v>0</v>
      </c>
      <c r="E879" s="282">
        <f t="shared" si="571"/>
        <v>0</v>
      </c>
      <c r="F879" s="282">
        <f t="shared" ref="F879" si="572">F880+F882+F884</f>
        <v>0</v>
      </c>
      <c r="G879" s="276">
        <v>2</v>
      </c>
      <c r="H879" s="277"/>
    </row>
    <row r="880" spans="1:8" ht="28.5" x14ac:dyDescent="0.2">
      <c r="A880" s="17">
        <v>451</v>
      </c>
      <c r="B880" s="18" t="s">
        <v>126</v>
      </c>
      <c r="C880" s="283">
        <f t="shared" ref="C880:F880" si="573">C881</f>
        <v>0</v>
      </c>
      <c r="D880" s="283">
        <f t="shared" si="573"/>
        <v>0</v>
      </c>
      <c r="E880" s="283">
        <f t="shared" si="573"/>
        <v>0</v>
      </c>
      <c r="F880" s="283">
        <f t="shared" si="573"/>
        <v>0</v>
      </c>
      <c r="G880" s="276">
        <v>3</v>
      </c>
      <c r="H880" s="277"/>
    </row>
    <row r="881" spans="1:8" ht="28.5" x14ac:dyDescent="0.2">
      <c r="A881" s="19">
        <v>4511</v>
      </c>
      <c r="B881" s="20" t="s">
        <v>126</v>
      </c>
      <c r="C881" s="226"/>
      <c r="D881" s="226"/>
      <c r="E881" s="188"/>
      <c r="F881" s="226"/>
      <c r="G881" s="276">
        <v>4</v>
      </c>
      <c r="H881" s="277"/>
    </row>
    <row r="882" spans="1:8" ht="28.5" x14ac:dyDescent="0.2">
      <c r="A882" s="17">
        <v>452</v>
      </c>
      <c r="B882" s="18" t="s">
        <v>261</v>
      </c>
      <c r="C882" s="330">
        <f t="shared" ref="C882:F882" si="574">C883</f>
        <v>0</v>
      </c>
      <c r="D882" s="330">
        <f t="shared" si="574"/>
        <v>0</v>
      </c>
      <c r="E882" s="330">
        <f t="shared" si="574"/>
        <v>0</v>
      </c>
      <c r="F882" s="330">
        <f t="shared" si="574"/>
        <v>0</v>
      </c>
      <c r="G882" s="276">
        <v>3</v>
      </c>
      <c r="H882" s="277"/>
    </row>
    <row r="883" spans="1:8" ht="28.5" x14ac:dyDescent="0.2">
      <c r="A883" s="19">
        <v>4521</v>
      </c>
      <c r="B883" s="20" t="s">
        <v>261</v>
      </c>
      <c r="C883" s="284"/>
      <c r="D883" s="284"/>
      <c r="E883" s="285"/>
      <c r="F883" s="284"/>
      <c r="G883" s="276">
        <v>4</v>
      </c>
      <c r="H883" s="277"/>
    </row>
    <row r="884" spans="1:8" ht="28.5" x14ac:dyDescent="0.2">
      <c r="A884" s="17">
        <v>454</v>
      </c>
      <c r="B884" s="47" t="s">
        <v>262</v>
      </c>
      <c r="C884" s="347">
        <f t="shared" ref="C884:F884" si="575">C885</f>
        <v>0</v>
      </c>
      <c r="D884" s="347">
        <f t="shared" si="575"/>
        <v>0</v>
      </c>
      <c r="E884" s="347">
        <f t="shared" si="575"/>
        <v>0</v>
      </c>
      <c r="F884" s="347">
        <f t="shared" si="575"/>
        <v>0</v>
      </c>
      <c r="G884" s="276">
        <v>3</v>
      </c>
      <c r="H884" s="277"/>
    </row>
    <row r="885" spans="1:8" ht="28.5" x14ac:dyDescent="0.2">
      <c r="A885" s="39">
        <v>4541</v>
      </c>
      <c r="B885" s="51" t="s">
        <v>262</v>
      </c>
      <c r="C885" s="348"/>
      <c r="D885" s="348"/>
      <c r="E885" s="349"/>
      <c r="F885" s="348"/>
      <c r="G885" s="276">
        <v>4</v>
      </c>
      <c r="H885" s="277"/>
    </row>
    <row r="886" spans="1:8" ht="28.5" x14ac:dyDescent="0.2">
      <c r="A886" s="11" t="s">
        <v>263</v>
      </c>
      <c r="B886" s="12" t="s">
        <v>264</v>
      </c>
      <c r="C886" s="280">
        <f t="shared" ref="C886:F886" si="576">0+0+C887</f>
        <v>0</v>
      </c>
      <c r="D886" s="280">
        <f t="shared" si="576"/>
        <v>0</v>
      </c>
      <c r="E886" s="280">
        <f t="shared" si="576"/>
        <v>0</v>
      </c>
      <c r="F886" s="280">
        <f t="shared" si="576"/>
        <v>0</v>
      </c>
      <c r="G886" s="276" t="s">
        <v>19</v>
      </c>
      <c r="H886" s="277"/>
    </row>
    <row r="887" spans="1:8" s="46" customFormat="1" x14ac:dyDescent="0.2">
      <c r="A887" s="13">
        <v>815</v>
      </c>
      <c r="B887" s="14" t="s">
        <v>171</v>
      </c>
      <c r="C887" s="281">
        <f t="shared" ref="C887:F887" si="577">C888</f>
        <v>0</v>
      </c>
      <c r="D887" s="281">
        <f t="shared" si="577"/>
        <v>0</v>
      </c>
      <c r="E887" s="281">
        <f t="shared" si="577"/>
        <v>0</v>
      </c>
      <c r="F887" s="281">
        <f t="shared" si="577"/>
        <v>0</v>
      </c>
      <c r="G887" s="276" t="s">
        <v>172</v>
      </c>
      <c r="H887" s="277"/>
    </row>
    <row r="888" spans="1:8" s="46" customFormat="1" ht="28.5" x14ac:dyDescent="0.2">
      <c r="A888" s="15">
        <v>45</v>
      </c>
      <c r="B888" s="16" t="s">
        <v>125</v>
      </c>
      <c r="C888" s="282">
        <f t="shared" ref="C888:F889" si="578">C889</f>
        <v>0</v>
      </c>
      <c r="D888" s="282">
        <f t="shared" si="578"/>
        <v>0</v>
      </c>
      <c r="E888" s="282">
        <f t="shared" si="578"/>
        <v>0</v>
      </c>
      <c r="F888" s="282">
        <f t="shared" si="578"/>
        <v>0</v>
      </c>
      <c r="G888" s="276">
        <v>2</v>
      </c>
      <c r="H888" s="277"/>
    </row>
    <row r="889" spans="1:8" s="46" customFormat="1" ht="28.5" x14ac:dyDescent="0.2">
      <c r="A889" s="17">
        <v>451</v>
      </c>
      <c r="B889" s="18" t="s">
        <v>126</v>
      </c>
      <c r="C889" s="283">
        <f t="shared" si="578"/>
        <v>0</v>
      </c>
      <c r="D889" s="283">
        <f t="shared" si="578"/>
        <v>0</v>
      </c>
      <c r="E889" s="283">
        <f t="shared" si="578"/>
        <v>0</v>
      </c>
      <c r="F889" s="283">
        <f t="shared" si="578"/>
        <v>0</v>
      </c>
      <c r="G889" s="276">
        <v>3</v>
      </c>
      <c r="H889" s="277"/>
    </row>
    <row r="890" spans="1:8" s="46" customFormat="1" ht="28.5" x14ac:dyDescent="0.2">
      <c r="A890" s="19">
        <v>4511</v>
      </c>
      <c r="B890" s="20" t="s">
        <v>126</v>
      </c>
      <c r="C890" s="284"/>
      <c r="D890" s="284"/>
      <c r="E890" s="285"/>
      <c r="F890" s="284"/>
      <c r="G890" s="276">
        <v>4</v>
      </c>
      <c r="H890" s="277"/>
    </row>
    <row r="891" spans="1:8" ht="28.5" x14ac:dyDescent="0.2">
      <c r="A891" s="33">
        <v>26354</v>
      </c>
      <c r="B891" s="34" t="s">
        <v>265</v>
      </c>
      <c r="C891" s="278">
        <f t="shared" ref="C891:F891" si="579">0+C892</f>
        <v>0</v>
      </c>
      <c r="D891" s="278">
        <f t="shared" si="579"/>
        <v>0</v>
      </c>
      <c r="E891" s="278">
        <f t="shared" si="579"/>
        <v>0</v>
      </c>
      <c r="F891" s="278">
        <f t="shared" si="579"/>
        <v>0</v>
      </c>
      <c r="G891" s="276" t="s">
        <v>14</v>
      </c>
      <c r="H891" s="277"/>
    </row>
    <row r="892" spans="1:8" ht="28.5" x14ac:dyDescent="0.2">
      <c r="A892" s="9">
        <v>3602</v>
      </c>
      <c r="B892" s="10" t="s">
        <v>131</v>
      </c>
      <c r="C892" s="279">
        <f t="shared" ref="C892:F892" si="580">C893</f>
        <v>0</v>
      </c>
      <c r="D892" s="279">
        <f t="shared" si="580"/>
        <v>0</v>
      </c>
      <c r="E892" s="279">
        <f t="shared" si="580"/>
        <v>0</v>
      </c>
      <c r="F892" s="279">
        <f t="shared" si="580"/>
        <v>0</v>
      </c>
      <c r="G892" s="276" t="s">
        <v>16</v>
      </c>
      <c r="H892" s="277"/>
    </row>
    <row r="893" spans="1:8" ht="42.75" x14ac:dyDescent="0.2">
      <c r="A893" s="11" t="s">
        <v>266</v>
      </c>
      <c r="B893" s="12" t="s">
        <v>267</v>
      </c>
      <c r="C893" s="280">
        <f t="shared" ref="C893:F893" si="581">C894+0</f>
        <v>0</v>
      </c>
      <c r="D893" s="280">
        <f t="shared" si="581"/>
        <v>0</v>
      </c>
      <c r="E893" s="280">
        <f t="shared" si="581"/>
        <v>0</v>
      </c>
      <c r="F893" s="280">
        <f t="shared" si="581"/>
        <v>0</v>
      </c>
      <c r="G893" s="276" t="s">
        <v>19</v>
      </c>
      <c r="H893" s="350"/>
    </row>
    <row r="894" spans="1:8" x14ac:dyDescent="0.2">
      <c r="A894" s="13">
        <v>11</v>
      </c>
      <c r="B894" s="14" t="s">
        <v>20</v>
      </c>
      <c r="C894" s="281">
        <f t="shared" ref="C894:E894" si="582">C895+C901+C912</f>
        <v>0</v>
      </c>
      <c r="D894" s="281">
        <f t="shared" si="582"/>
        <v>0</v>
      </c>
      <c r="E894" s="281">
        <f t="shared" si="582"/>
        <v>0</v>
      </c>
      <c r="F894" s="281">
        <f t="shared" ref="F894" si="583">F895+F901+F912</f>
        <v>0</v>
      </c>
      <c r="G894" s="276" t="s">
        <v>21</v>
      </c>
      <c r="H894" s="350"/>
    </row>
    <row r="895" spans="1:8" x14ac:dyDescent="0.2">
      <c r="A895" s="15">
        <v>32</v>
      </c>
      <c r="B895" s="16" t="s">
        <v>22</v>
      </c>
      <c r="C895" s="282">
        <f t="shared" ref="C895:F895" si="584">C896</f>
        <v>0</v>
      </c>
      <c r="D895" s="282">
        <f t="shared" si="584"/>
        <v>0</v>
      </c>
      <c r="E895" s="282">
        <f t="shared" si="584"/>
        <v>0</v>
      </c>
      <c r="F895" s="282">
        <f t="shared" si="584"/>
        <v>0</v>
      </c>
      <c r="G895" s="276">
        <v>2</v>
      </c>
      <c r="H895" s="277"/>
    </row>
    <row r="896" spans="1:8" x14ac:dyDescent="0.2">
      <c r="A896" s="17">
        <v>323</v>
      </c>
      <c r="B896" s="18" t="s">
        <v>23</v>
      </c>
      <c r="C896" s="283">
        <f t="shared" ref="C896" si="585">C897+C899+C900+C898</f>
        <v>0</v>
      </c>
      <c r="D896" s="283">
        <f>D897+D899+D900+D898</f>
        <v>0</v>
      </c>
      <c r="E896" s="283">
        <f t="shared" ref="E896" si="586">E897+E899+E900+E898</f>
        <v>0</v>
      </c>
      <c r="F896" s="283">
        <f>F897+F899+F900+F898</f>
        <v>0</v>
      </c>
      <c r="G896" s="276">
        <v>3</v>
      </c>
      <c r="H896" s="277"/>
    </row>
    <row r="897" spans="1:8" x14ac:dyDescent="0.2">
      <c r="A897" s="19">
        <v>3233</v>
      </c>
      <c r="B897" s="35" t="s">
        <v>25</v>
      </c>
      <c r="C897" s="226"/>
      <c r="D897" s="226"/>
      <c r="E897" s="188"/>
      <c r="F897" s="226"/>
      <c r="G897" s="276">
        <v>4</v>
      </c>
      <c r="H897" s="277"/>
    </row>
    <row r="898" spans="1:8" x14ac:dyDescent="0.2">
      <c r="A898" s="19">
        <v>3234</v>
      </c>
      <c r="B898" s="35" t="s">
        <v>209</v>
      </c>
      <c r="C898" s="226"/>
      <c r="D898" s="226"/>
      <c r="E898" s="188"/>
      <c r="F898" s="226"/>
      <c r="G898" s="276">
        <v>4</v>
      </c>
      <c r="H898" s="325"/>
    </row>
    <row r="899" spans="1:8" x14ac:dyDescent="0.2">
      <c r="A899" s="19">
        <v>3235</v>
      </c>
      <c r="B899" s="35" t="s">
        <v>68</v>
      </c>
      <c r="C899" s="226"/>
      <c r="D899" s="226"/>
      <c r="E899" s="188"/>
      <c r="F899" s="226"/>
      <c r="G899" s="276">
        <v>4</v>
      </c>
      <c r="H899" s="277"/>
    </row>
    <row r="900" spans="1:8" x14ac:dyDescent="0.2">
      <c r="A900" s="19">
        <v>3238</v>
      </c>
      <c r="B900" s="35" t="s">
        <v>69</v>
      </c>
      <c r="C900" s="226"/>
      <c r="D900" s="226"/>
      <c r="E900" s="188"/>
      <c r="F900" s="226"/>
      <c r="G900" s="276">
        <v>4</v>
      </c>
      <c r="H900" s="277"/>
    </row>
    <row r="901" spans="1:8" x14ac:dyDescent="0.2">
      <c r="A901" s="15">
        <v>42</v>
      </c>
      <c r="B901" s="16" t="s">
        <v>143</v>
      </c>
      <c r="C901" s="282">
        <f t="shared" ref="C901:E901" si="587">C902+C904+C907+C909</f>
        <v>0</v>
      </c>
      <c r="D901" s="282">
        <f t="shared" si="587"/>
        <v>0</v>
      </c>
      <c r="E901" s="282">
        <f t="shared" si="587"/>
        <v>0</v>
      </c>
      <c r="F901" s="282">
        <f t="shared" ref="F901" si="588">F902+F904+F907+F909</f>
        <v>0</v>
      </c>
      <c r="G901" s="276">
        <v>2</v>
      </c>
      <c r="H901" s="277"/>
    </row>
    <row r="902" spans="1:8" x14ac:dyDescent="0.2">
      <c r="A902" s="17">
        <v>421</v>
      </c>
      <c r="B902" s="18" t="s">
        <v>268</v>
      </c>
      <c r="C902" s="283">
        <f t="shared" ref="C902:F902" si="589">SUM(C903:C903)</f>
        <v>0</v>
      </c>
      <c r="D902" s="283">
        <f t="shared" si="589"/>
        <v>0</v>
      </c>
      <c r="E902" s="283">
        <f t="shared" si="589"/>
        <v>0</v>
      </c>
      <c r="F902" s="283">
        <f t="shared" si="589"/>
        <v>0</v>
      </c>
      <c r="G902" s="276">
        <v>3</v>
      </c>
      <c r="H902" s="277"/>
    </row>
    <row r="903" spans="1:8" x14ac:dyDescent="0.2">
      <c r="A903" s="19">
        <v>4214</v>
      </c>
      <c r="B903" s="35" t="s">
        <v>121</v>
      </c>
      <c r="C903" s="226"/>
      <c r="D903" s="226"/>
      <c r="E903" s="188"/>
      <c r="F903" s="226"/>
      <c r="G903" s="276">
        <v>4</v>
      </c>
      <c r="H903" s="277"/>
    </row>
    <row r="904" spans="1:8" x14ac:dyDescent="0.2">
      <c r="A904" s="17">
        <v>422</v>
      </c>
      <c r="B904" s="18" t="s">
        <v>52</v>
      </c>
      <c r="C904" s="283">
        <f t="shared" ref="C904:D904" si="590">SUM(C905:C906)</f>
        <v>0</v>
      </c>
      <c r="D904" s="283">
        <f t="shared" si="590"/>
        <v>0</v>
      </c>
      <c r="E904" s="283">
        <f t="shared" ref="E904:F904" si="591">SUM(E905:E906)</f>
        <v>0</v>
      </c>
      <c r="F904" s="283">
        <f t="shared" si="591"/>
        <v>0</v>
      </c>
      <c r="G904" s="276">
        <v>3</v>
      </c>
      <c r="H904" s="277"/>
    </row>
    <row r="905" spans="1:8" x14ac:dyDescent="0.2">
      <c r="A905" s="19">
        <v>4221</v>
      </c>
      <c r="B905" s="35" t="s">
        <v>121</v>
      </c>
      <c r="C905" s="226"/>
      <c r="D905" s="226"/>
      <c r="E905" s="188"/>
      <c r="F905" s="226"/>
      <c r="G905" s="276">
        <v>4</v>
      </c>
      <c r="H905" s="277"/>
    </row>
    <row r="906" spans="1:8" ht="28.5" x14ac:dyDescent="0.2">
      <c r="A906" s="19">
        <v>4224</v>
      </c>
      <c r="B906" s="35" t="s">
        <v>53</v>
      </c>
      <c r="C906" s="226"/>
      <c r="D906" s="226"/>
      <c r="E906" s="188"/>
      <c r="F906" s="226"/>
      <c r="G906" s="276">
        <v>4</v>
      </c>
      <c r="H906" s="277"/>
    </row>
    <row r="907" spans="1:8" x14ac:dyDescent="0.2">
      <c r="A907" s="17">
        <v>423</v>
      </c>
      <c r="B907" s="18" t="s">
        <v>167</v>
      </c>
      <c r="C907" s="283">
        <f t="shared" ref="C907:F907" si="592">C908</f>
        <v>0</v>
      </c>
      <c r="D907" s="283">
        <f t="shared" si="592"/>
        <v>0</v>
      </c>
      <c r="E907" s="283">
        <f t="shared" si="592"/>
        <v>0</v>
      </c>
      <c r="F907" s="283">
        <f t="shared" si="592"/>
        <v>0</v>
      </c>
      <c r="G907" s="276">
        <v>3</v>
      </c>
      <c r="H907" s="277"/>
    </row>
    <row r="908" spans="1:8" ht="28.5" x14ac:dyDescent="0.2">
      <c r="A908" s="19">
        <v>4231</v>
      </c>
      <c r="B908" s="20" t="s">
        <v>200</v>
      </c>
      <c r="C908" s="226"/>
      <c r="D908" s="226"/>
      <c r="E908" s="188"/>
      <c r="F908" s="226"/>
      <c r="G908" s="276">
        <v>4</v>
      </c>
      <c r="H908" s="290"/>
    </row>
    <row r="909" spans="1:8" ht="28.5" x14ac:dyDescent="0.2">
      <c r="A909" s="17">
        <v>426</v>
      </c>
      <c r="B909" s="18" t="s">
        <v>123</v>
      </c>
      <c r="C909" s="283">
        <f t="shared" ref="C909:F909" si="593">C910</f>
        <v>0</v>
      </c>
      <c r="D909" s="283">
        <f t="shared" si="593"/>
        <v>0</v>
      </c>
      <c r="E909" s="283">
        <f t="shared" si="593"/>
        <v>0</v>
      </c>
      <c r="F909" s="283">
        <f t="shared" si="593"/>
        <v>0</v>
      </c>
      <c r="G909" s="276">
        <v>3</v>
      </c>
      <c r="H909" s="277"/>
    </row>
    <row r="910" spans="1:8" x14ac:dyDescent="0.2">
      <c r="A910" s="19">
        <v>4262</v>
      </c>
      <c r="B910" s="35" t="s">
        <v>124</v>
      </c>
      <c r="C910" s="226"/>
      <c r="D910" s="226"/>
      <c r="E910" s="188"/>
      <c r="F910" s="226"/>
      <c r="G910" s="276">
        <v>4</v>
      </c>
      <c r="H910" s="277"/>
    </row>
    <row r="911" spans="1:8" ht="28.5" x14ac:dyDescent="0.2">
      <c r="A911" s="15" t="s">
        <v>269</v>
      </c>
      <c r="B911" s="16" t="s">
        <v>125</v>
      </c>
      <c r="C911" s="282">
        <f t="shared" ref="C911:F912" si="594">C912</f>
        <v>0</v>
      </c>
      <c r="D911" s="282">
        <f t="shared" si="594"/>
        <v>0</v>
      </c>
      <c r="E911" s="282">
        <f t="shared" si="594"/>
        <v>0</v>
      </c>
      <c r="F911" s="282">
        <f t="shared" si="594"/>
        <v>0</v>
      </c>
      <c r="G911" s="276">
        <v>2</v>
      </c>
      <c r="H911" s="277"/>
    </row>
    <row r="912" spans="1:8" ht="28.5" x14ac:dyDescent="0.2">
      <c r="A912" s="17" t="s">
        <v>270</v>
      </c>
      <c r="B912" s="18" t="s">
        <v>126</v>
      </c>
      <c r="C912" s="283">
        <f t="shared" si="594"/>
        <v>0</v>
      </c>
      <c r="D912" s="283">
        <f t="shared" si="594"/>
        <v>0</v>
      </c>
      <c r="E912" s="283">
        <f t="shared" si="594"/>
        <v>0</v>
      </c>
      <c r="F912" s="283">
        <f t="shared" si="594"/>
        <v>0</v>
      </c>
      <c r="G912" s="276">
        <v>3</v>
      </c>
      <c r="H912" s="277"/>
    </row>
    <row r="913" spans="1:8" ht="28.5" x14ac:dyDescent="0.2">
      <c r="A913" s="19" t="s">
        <v>271</v>
      </c>
      <c r="B913" s="20" t="s">
        <v>126</v>
      </c>
      <c r="C913" s="351"/>
      <c r="D913" s="351"/>
      <c r="E913" s="352"/>
      <c r="F913" s="351"/>
      <c r="G913" s="276">
        <v>4</v>
      </c>
      <c r="H913" s="277"/>
    </row>
    <row r="914" spans="1:8" x14ac:dyDescent="0.2">
      <c r="A914" s="33">
        <v>26379</v>
      </c>
      <c r="B914" s="34" t="s">
        <v>272</v>
      </c>
      <c r="C914" s="278">
        <f t="shared" ref="C914:E914" si="595">C915+C1005</f>
        <v>0</v>
      </c>
      <c r="D914" s="278">
        <f t="shared" si="595"/>
        <v>0</v>
      </c>
      <c r="E914" s="278">
        <f t="shared" si="595"/>
        <v>0</v>
      </c>
      <c r="F914" s="278">
        <f t="shared" ref="F914" si="596">F915+F1005</f>
        <v>0</v>
      </c>
      <c r="G914" s="276" t="s">
        <v>14</v>
      </c>
      <c r="H914" s="277"/>
    </row>
    <row r="915" spans="1:8" ht="28.5" x14ac:dyDescent="0.2">
      <c r="A915" s="9">
        <v>3602</v>
      </c>
      <c r="B915" s="10" t="s">
        <v>131</v>
      </c>
      <c r="C915" s="279">
        <f t="shared" ref="C915:E915" si="597">C916+C965+C986</f>
        <v>0</v>
      </c>
      <c r="D915" s="279">
        <f t="shared" si="597"/>
        <v>0</v>
      </c>
      <c r="E915" s="279">
        <f t="shared" si="597"/>
        <v>0</v>
      </c>
      <c r="F915" s="279">
        <f t="shared" ref="F915" si="598">F916+F965+F986</f>
        <v>0</v>
      </c>
      <c r="G915" s="276" t="s">
        <v>16</v>
      </c>
      <c r="H915" s="277"/>
    </row>
    <row r="916" spans="1:8" ht="42.75" x14ac:dyDescent="0.2">
      <c r="A916" s="11" t="s">
        <v>273</v>
      </c>
      <c r="B916" s="12" t="s">
        <v>274</v>
      </c>
      <c r="C916" s="280">
        <f t="shared" ref="C916:E916" si="599">C917+0+0+0+0+0+0+C950</f>
        <v>0</v>
      </c>
      <c r="D916" s="280">
        <f t="shared" si="599"/>
        <v>0</v>
      </c>
      <c r="E916" s="280">
        <f t="shared" si="599"/>
        <v>0</v>
      </c>
      <c r="F916" s="280">
        <f t="shared" ref="F916" si="600">F917+0+0+0+0+0+0+F950</f>
        <v>0</v>
      </c>
      <c r="G916" s="276" t="s">
        <v>19</v>
      </c>
      <c r="H916" s="277"/>
    </row>
    <row r="917" spans="1:8" x14ac:dyDescent="0.2">
      <c r="A917" s="13">
        <v>11</v>
      </c>
      <c r="B917" s="14" t="s">
        <v>20</v>
      </c>
      <c r="C917" s="281">
        <f t="shared" ref="C917:E917" si="601">C918+C921+C929+C947+C942+C926</f>
        <v>0</v>
      </c>
      <c r="D917" s="281">
        <f t="shared" si="601"/>
        <v>0</v>
      </c>
      <c r="E917" s="281">
        <f t="shared" si="601"/>
        <v>0</v>
      </c>
      <c r="F917" s="281">
        <f t="shared" ref="F917" si="602">F918+F921+F929+F947+F942+F926</f>
        <v>0</v>
      </c>
      <c r="G917" s="276" t="s">
        <v>21</v>
      </c>
      <c r="H917" s="277"/>
    </row>
    <row r="918" spans="1:8" x14ac:dyDescent="0.2">
      <c r="A918" s="15">
        <v>32</v>
      </c>
      <c r="B918" s="16" t="s">
        <v>22</v>
      </c>
      <c r="C918" s="282">
        <f t="shared" ref="C918:F919" si="603">C919</f>
        <v>0</v>
      </c>
      <c r="D918" s="282">
        <f t="shared" si="603"/>
        <v>0</v>
      </c>
      <c r="E918" s="282">
        <f t="shared" si="603"/>
        <v>0</v>
      </c>
      <c r="F918" s="282">
        <f t="shared" si="603"/>
        <v>0</v>
      </c>
      <c r="G918" s="276">
        <v>2</v>
      </c>
      <c r="H918" s="277"/>
    </row>
    <row r="919" spans="1:8" x14ac:dyDescent="0.2">
      <c r="A919" s="17">
        <v>322</v>
      </c>
      <c r="B919" s="18" t="s">
        <v>106</v>
      </c>
      <c r="C919" s="283">
        <f t="shared" si="603"/>
        <v>0</v>
      </c>
      <c r="D919" s="283">
        <f t="shared" si="603"/>
        <v>0</v>
      </c>
      <c r="E919" s="283">
        <f t="shared" si="603"/>
        <v>0</v>
      </c>
      <c r="F919" s="283">
        <f t="shared" si="603"/>
        <v>0</v>
      </c>
      <c r="G919" s="276">
        <v>3</v>
      </c>
      <c r="H919" s="277"/>
    </row>
    <row r="920" spans="1:8" x14ac:dyDescent="0.2">
      <c r="A920" s="19">
        <v>3225</v>
      </c>
      <c r="B920" s="35" t="s">
        <v>155</v>
      </c>
      <c r="C920" s="284"/>
      <c r="D920" s="284"/>
      <c r="E920" s="285"/>
      <c r="F920" s="284"/>
      <c r="G920" s="276">
        <v>4</v>
      </c>
      <c r="H920" s="277"/>
    </row>
    <row r="921" spans="1:8" x14ac:dyDescent="0.2">
      <c r="A921" s="15">
        <v>34</v>
      </c>
      <c r="B921" s="16" t="s">
        <v>211</v>
      </c>
      <c r="C921" s="282">
        <f t="shared" ref="C921:D921" si="604">C922+C924</f>
        <v>0</v>
      </c>
      <c r="D921" s="282">
        <f t="shared" si="604"/>
        <v>0</v>
      </c>
      <c r="E921" s="282">
        <f t="shared" ref="E921:F921" si="605">E922+E924</f>
        <v>0</v>
      </c>
      <c r="F921" s="282">
        <f t="shared" si="605"/>
        <v>0</v>
      </c>
      <c r="G921" s="276">
        <v>2</v>
      </c>
      <c r="H921" s="277"/>
    </row>
    <row r="922" spans="1:8" ht="28.5" x14ac:dyDescent="0.2">
      <c r="A922" s="17">
        <v>342</v>
      </c>
      <c r="B922" s="18" t="s">
        <v>275</v>
      </c>
      <c r="C922" s="283">
        <f t="shared" ref="C922:F922" si="606">C923</f>
        <v>0</v>
      </c>
      <c r="D922" s="283">
        <f t="shared" si="606"/>
        <v>0</v>
      </c>
      <c r="E922" s="283">
        <f t="shared" si="606"/>
        <v>0</v>
      </c>
      <c r="F922" s="283">
        <f t="shared" si="606"/>
        <v>0</v>
      </c>
      <c r="G922" s="276">
        <v>3</v>
      </c>
      <c r="H922" s="277"/>
    </row>
    <row r="923" spans="1:8" ht="57" x14ac:dyDescent="0.2">
      <c r="A923" s="19">
        <v>3422</v>
      </c>
      <c r="B923" s="35" t="s">
        <v>276</v>
      </c>
      <c r="C923" s="284"/>
      <c r="D923" s="284"/>
      <c r="E923" s="285"/>
      <c r="F923" s="284"/>
      <c r="G923" s="276">
        <v>4</v>
      </c>
      <c r="H923" s="277"/>
    </row>
    <row r="924" spans="1:8" x14ac:dyDescent="0.2">
      <c r="A924" s="17">
        <v>343</v>
      </c>
      <c r="B924" s="18" t="s">
        <v>212</v>
      </c>
      <c r="C924" s="283">
        <f t="shared" ref="C924:F924" si="607">C925</f>
        <v>0</v>
      </c>
      <c r="D924" s="283">
        <f t="shared" si="607"/>
        <v>0</v>
      </c>
      <c r="E924" s="283">
        <f t="shared" si="607"/>
        <v>0</v>
      </c>
      <c r="F924" s="283">
        <f t="shared" si="607"/>
        <v>0</v>
      </c>
      <c r="G924" s="276">
        <v>3</v>
      </c>
      <c r="H924" s="277"/>
    </row>
    <row r="925" spans="1:8" ht="28.5" x14ac:dyDescent="0.2">
      <c r="A925" s="19">
        <v>3431</v>
      </c>
      <c r="B925" s="35" t="s">
        <v>213</v>
      </c>
      <c r="C925" s="284"/>
      <c r="D925" s="284"/>
      <c r="E925" s="285"/>
      <c r="F925" s="284"/>
      <c r="G925" s="276">
        <v>4</v>
      </c>
      <c r="H925" s="277"/>
    </row>
    <row r="926" spans="1:8" ht="42.75" x14ac:dyDescent="0.2">
      <c r="A926" s="26">
        <v>41</v>
      </c>
      <c r="B926" s="27" t="s">
        <v>118</v>
      </c>
      <c r="C926" s="353">
        <f t="shared" ref="C926:F927" si="608">C927</f>
        <v>0</v>
      </c>
      <c r="D926" s="353">
        <f t="shared" si="608"/>
        <v>0</v>
      </c>
      <c r="E926" s="353">
        <f t="shared" si="608"/>
        <v>0</v>
      </c>
      <c r="F926" s="353">
        <f t="shared" si="608"/>
        <v>0</v>
      </c>
      <c r="G926" s="276">
        <v>2</v>
      </c>
      <c r="H926" s="277"/>
    </row>
    <row r="927" spans="1:8" x14ac:dyDescent="0.2">
      <c r="A927" s="52">
        <v>412</v>
      </c>
      <c r="B927" s="28" t="s">
        <v>119</v>
      </c>
      <c r="C927" s="283">
        <f t="shared" si="608"/>
        <v>0</v>
      </c>
      <c r="D927" s="283">
        <f t="shared" si="608"/>
        <v>0</v>
      </c>
      <c r="E927" s="283">
        <f t="shared" si="608"/>
        <v>0</v>
      </c>
      <c r="F927" s="283">
        <f t="shared" si="608"/>
        <v>0</v>
      </c>
      <c r="G927" s="276">
        <v>3</v>
      </c>
      <c r="H927" s="277"/>
    </row>
    <row r="928" spans="1:8" x14ac:dyDescent="0.2">
      <c r="A928" s="30">
        <v>4124</v>
      </c>
      <c r="B928" s="29" t="s">
        <v>258</v>
      </c>
      <c r="C928" s="354"/>
      <c r="D928" s="354"/>
      <c r="E928" s="355"/>
      <c r="F928" s="354"/>
      <c r="G928" s="276">
        <v>4</v>
      </c>
      <c r="H928" s="277"/>
    </row>
    <row r="929" spans="1:8" ht="28.5" x14ac:dyDescent="0.2">
      <c r="A929" s="15">
        <v>42</v>
      </c>
      <c r="B929" s="16" t="s">
        <v>51</v>
      </c>
      <c r="C929" s="282">
        <f t="shared" ref="C929:D929" si="609">C930+C932+C940+C938</f>
        <v>0</v>
      </c>
      <c r="D929" s="282">
        <f t="shared" si="609"/>
        <v>0</v>
      </c>
      <c r="E929" s="282">
        <f t="shared" ref="E929:F929" si="610">E930+E932+E940+E938</f>
        <v>0</v>
      </c>
      <c r="F929" s="282">
        <f t="shared" si="610"/>
        <v>0</v>
      </c>
      <c r="G929" s="276">
        <v>2</v>
      </c>
      <c r="H929" s="277"/>
    </row>
    <row r="930" spans="1:8" x14ac:dyDescent="0.2">
      <c r="A930" s="17">
        <v>421</v>
      </c>
      <c r="B930" s="18" t="s">
        <v>143</v>
      </c>
      <c r="C930" s="283">
        <f t="shared" ref="C930:F930" si="611">C931</f>
        <v>0</v>
      </c>
      <c r="D930" s="283">
        <f t="shared" si="611"/>
        <v>0</v>
      </c>
      <c r="E930" s="283">
        <f t="shared" si="611"/>
        <v>0</v>
      </c>
      <c r="F930" s="283">
        <f t="shared" si="611"/>
        <v>0</v>
      </c>
      <c r="G930" s="276">
        <v>3</v>
      </c>
      <c r="H930" s="277"/>
    </row>
    <row r="931" spans="1:8" x14ac:dyDescent="0.2">
      <c r="A931" s="19">
        <v>4212</v>
      </c>
      <c r="B931" s="20" t="s">
        <v>144</v>
      </c>
      <c r="C931" s="284"/>
      <c r="D931" s="284"/>
      <c r="E931" s="285"/>
      <c r="F931" s="284"/>
      <c r="G931" s="276">
        <v>4</v>
      </c>
      <c r="H931" s="277"/>
    </row>
    <row r="932" spans="1:8" x14ac:dyDescent="0.2">
      <c r="A932" s="17">
        <v>422</v>
      </c>
      <c r="B932" s="18" t="s">
        <v>52</v>
      </c>
      <c r="C932" s="283">
        <f t="shared" ref="C932:E932" si="612">C933+C934+C935+C936+C937</f>
        <v>0</v>
      </c>
      <c r="D932" s="283">
        <f t="shared" si="612"/>
        <v>0</v>
      </c>
      <c r="E932" s="283">
        <f t="shared" si="612"/>
        <v>0</v>
      </c>
      <c r="F932" s="283">
        <f t="shared" ref="F932" si="613">F933+F934+F935+F936+F937</f>
        <v>0</v>
      </c>
      <c r="G932" s="276">
        <v>3</v>
      </c>
      <c r="H932" s="277"/>
    </row>
    <row r="933" spans="1:8" x14ac:dyDescent="0.2">
      <c r="A933" s="19">
        <v>4221</v>
      </c>
      <c r="B933" s="35" t="s">
        <v>121</v>
      </c>
      <c r="C933" s="310"/>
      <c r="D933" s="310"/>
      <c r="E933" s="311"/>
      <c r="F933" s="310"/>
      <c r="G933" s="276">
        <v>4</v>
      </c>
      <c r="H933" s="277"/>
    </row>
    <row r="934" spans="1:8" x14ac:dyDescent="0.2">
      <c r="A934" s="53">
        <v>4223</v>
      </c>
      <c r="B934" s="35" t="s">
        <v>157</v>
      </c>
      <c r="C934" s="310"/>
      <c r="D934" s="310"/>
      <c r="E934" s="311"/>
      <c r="F934" s="310"/>
      <c r="G934" s="276">
        <v>4</v>
      </c>
      <c r="H934" s="277"/>
    </row>
    <row r="935" spans="1:8" ht="28.5" x14ac:dyDescent="0.2">
      <c r="A935" s="19">
        <v>4224</v>
      </c>
      <c r="B935" s="35" t="s">
        <v>53</v>
      </c>
      <c r="C935" s="310"/>
      <c r="D935" s="310"/>
      <c r="E935" s="311"/>
      <c r="F935" s="310"/>
      <c r="G935" s="276">
        <v>4</v>
      </c>
      <c r="H935" s="277"/>
    </row>
    <row r="936" spans="1:8" x14ac:dyDescent="0.2">
      <c r="A936" s="67">
        <v>4225</v>
      </c>
      <c r="B936" s="35" t="s">
        <v>277</v>
      </c>
      <c r="C936" s="310"/>
      <c r="D936" s="310"/>
      <c r="E936" s="311"/>
      <c r="F936" s="310"/>
      <c r="G936" s="276">
        <v>4</v>
      </c>
      <c r="H936" s="277"/>
    </row>
    <row r="937" spans="1:8" ht="28.5" x14ac:dyDescent="0.2">
      <c r="A937" s="53">
        <v>4227</v>
      </c>
      <c r="B937" s="35" t="s">
        <v>216</v>
      </c>
      <c r="C937" s="310"/>
      <c r="D937" s="310"/>
      <c r="E937" s="311"/>
      <c r="F937" s="310"/>
      <c r="G937" s="276">
        <v>4</v>
      </c>
      <c r="H937" s="277"/>
    </row>
    <row r="938" spans="1:8" x14ac:dyDescent="0.2">
      <c r="A938" s="52">
        <v>423</v>
      </c>
      <c r="B938" s="28" t="s">
        <v>278</v>
      </c>
      <c r="C938" s="55">
        <f t="shared" ref="C938:F938" si="614">+C939</f>
        <v>0</v>
      </c>
      <c r="D938" s="55">
        <f t="shared" si="614"/>
        <v>0</v>
      </c>
      <c r="E938" s="55">
        <f t="shared" si="614"/>
        <v>0</v>
      </c>
      <c r="F938" s="55">
        <f t="shared" si="614"/>
        <v>0</v>
      </c>
      <c r="G938" s="276">
        <v>3</v>
      </c>
      <c r="H938" s="356"/>
    </row>
    <row r="939" spans="1:8" ht="27.75" customHeight="1" x14ac:dyDescent="0.2">
      <c r="A939" s="56">
        <v>4231</v>
      </c>
      <c r="B939" s="57" t="s">
        <v>200</v>
      </c>
      <c r="C939" s="310"/>
      <c r="D939" s="310"/>
      <c r="E939" s="311"/>
      <c r="F939" s="310"/>
      <c r="G939" s="276">
        <v>4</v>
      </c>
      <c r="H939" s="356"/>
    </row>
    <row r="940" spans="1:8" ht="28.5" x14ac:dyDescent="0.2">
      <c r="A940" s="17">
        <v>426</v>
      </c>
      <c r="B940" s="18" t="s">
        <v>123</v>
      </c>
      <c r="C940" s="283">
        <f t="shared" ref="C940:F940" si="615">C941</f>
        <v>0</v>
      </c>
      <c r="D940" s="283">
        <f t="shared" si="615"/>
        <v>0</v>
      </c>
      <c r="E940" s="283">
        <f t="shared" si="615"/>
        <v>0</v>
      </c>
      <c r="F940" s="283">
        <f t="shared" si="615"/>
        <v>0</v>
      </c>
      <c r="G940" s="276">
        <v>3</v>
      </c>
      <c r="H940" s="277"/>
    </row>
    <row r="941" spans="1:8" x14ac:dyDescent="0.2">
      <c r="A941" s="19">
        <v>4262</v>
      </c>
      <c r="B941" s="35" t="s">
        <v>124</v>
      </c>
      <c r="C941" s="284"/>
      <c r="D941" s="284"/>
      <c r="E941" s="285"/>
      <c r="F941" s="284"/>
      <c r="G941" s="276">
        <v>4</v>
      </c>
      <c r="H941" s="277"/>
    </row>
    <row r="942" spans="1:8" ht="28.5" x14ac:dyDescent="0.2">
      <c r="A942" s="58">
        <v>45</v>
      </c>
      <c r="B942" s="59" t="s">
        <v>279</v>
      </c>
      <c r="C942" s="282">
        <f t="shared" ref="C942:D942" si="616">C943+C945</f>
        <v>0</v>
      </c>
      <c r="D942" s="282">
        <f t="shared" si="616"/>
        <v>0</v>
      </c>
      <c r="E942" s="282">
        <f t="shared" ref="E942:F942" si="617">E943+E945</f>
        <v>0</v>
      </c>
      <c r="F942" s="282">
        <f t="shared" si="617"/>
        <v>0</v>
      </c>
      <c r="G942" s="276">
        <v>2</v>
      </c>
      <c r="H942" s="277"/>
    </row>
    <row r="943" spans="1:8" ht="28.5" x14ac:dyDescent="0.2">
      <c r="A943" s="60">
        <v>451</v>
      </c>
      <c r="B943" s="61" t="s">
        <v>126</v>
      </c>
      <c r="C943" s="283">
        <f t="shared" ref="C943:F943" si="618">C944</f>
        <v>0</v>
      </c>
      <c r="D943" s="283">
        <f t="shared" si="618"/>
        <v>0</v>
      </c>
      <c r="E943" s="283">
        <f t="shared" si="618"/>
        <v>0</v>
      </c>
      <c r="F943" s="283">
        <f t="shared" si="618"/>
        <v>0</v>
      </c>
      <c r="G943" s="276">
        <v>3</v>
      </c>
      <c r="H943" s="277"/>
    </row>
    <row r="944" spans="1:8" ht="28.5" x14ac:dyDescent="0.2">
      <c r="A944" s="62">
        <v>4511</v>
      </c>
      <c r="B944" s="63" t="s">
        <v>126</v>
      </c>
      <c r="C944" s="284"/>
      <c r="D944" s="284"/>
      <c r="E944" s="285"/>
      <c r="F944" s="284"/>
      <c r="G944" s="276">
        <v>4</v>
      </c>
      <c r="H944" s="277"/>
    </row>
    <row r="945" spans="1:8" ht="28.5" x14ac:dyDescent="0.2">
      <c r="A945" s="60">
        <v>452</v>
      </c>
      <c r="B945" s="61" t="s">
        <v>280</v>
      </c>
      <c r="C945" s="283">
        <f t="shared" ref="C945:F945" si="619">C946</f>
        <v>0</v>
      </c>
      <c r="D945" s="283">
        <f t="shared" si="619"/>
        <v>0</v>
      </c>
      <c r="E945" s="283">
        <f t="shared" si="619"/>
        <v>0</v>
      </c>
      <c r="F945" s="283">
        <f t="shared" si="619"/>
        <v>0</v>
      </c>
      <c r="G945" s="276">
        <v>3</v>
      </c>
      <c r="H945" s="277"/>
    </row>
    <row r="946" spans="1:8" ht="28.5" x14ac:dyDescent="0.2">
      <c r="A946" s="39">
        <v>4521</v>
      </c>
      <c r="B946" s="63" t="s">
        <v>280</v>
      </c>
      <c r="C946" s="284"/>
      <c r="D946" s="284"/>
      <c r="E946" s="285"/>
      <c r="F946" s="284"/>
      <c r="G946" s="276">
        <v>4</v>
      </c>
      <c r="H946" s="277"/>
    </row>
    <row r="947" spans="1:8" ht="28.5" x14ac:dyDescent="0.2">
      <c r="A947" s="15">
        <v>54</v>
      </c>
      <c r="B947" s="16" t="s">
        <v>281</v>
      </c>
      <c r="C947" s="282">
        <f t="shared" ref="C947:F948" si="620">C948</f>
        <v>0</v>
      </c>
      <c r="D947" s="282">
        <f t="shared" si="620"/>
        <v>0</v>
      </c>
      <c r="E947" s="282">
        <f t="shared" si="620"/>
        <v>0</v>
      </c>
      <c r="F947" s="282">
        <f t="shared" si="620"/>
        <v>0</v>
      </c>
      <c r="G947" s="276">
        <v>2</v>
      </c>
      <c r="H947" s="277"/>
    </row>
    <row r="948" spans="1:8" ht="57" x14ac:dyDescent="0.2">
      <c r="A948" s="17">
        <v>542</v>
      </c>
      <c r="B948" s="18" t="s">
        <v>282</v>
      </c>
      <c r="C948" s="283">
        <f t="shared" si="620"/>
        <v>0</v>
      </c>
      <c r="D948" s="283">
        <f t="shared" si="620"/>
        <v>0</v>
      </c>
      <c r="E948" s="283">
        <f t="shared" si="620"/>
        <v>0</v>
      </c>
      <c r="F948" s="283">
        <f t="shared" si="620"/>
        <v>0</v>
      </c>
      <c r="G948" s="276">
        <v>3</v>
      </c>
      <c r="H948" s="277"/>
    </row>
    <row r="949" spans="1:8" ht="42.75" x14ac:dyDescent="0.2">
      <c r="A949" s="19">
        <v>5422</v>
      </c>
      <c r="B949" s="35" t="s">
        <v>283</v>
      </c>
      <c r="C949" s="284"/>
      <c r="D949" s="284"/>
      <c r="E949" s="285"/>
      <c r="F949" s="284"/>
      <c r="G949" s="276">
        <v>4</v>
      </c>
      <c r="H949" s="277"/>
    </row>
    <row r="950" spans="1:8" x14ac:dyDescent="0.2">
      <c r="A950" s="13">
        <v>81</v>
      </c>
      <c r="B950" s="14" t="s">
        <v>284</v>
      </c>
      <c r="C950" s="281">
        <f t="shared" ref="C950:D950" si="621">C951+C954</f>
        <v>0</v>
      </c>
      <c r="D950" s="281">
        <f t="shared" si="621"/>
        <v>0</v>
      </c>
      <c r="E950" s="281">
        <f t="shared" ref="E950:F950" si="622">E951+E954</f>
        <v>0</v>
      </c>
      <c r="F950" s="281">
        <f t="shared" si="622"/>
        <v>0</v>
      </c>
      <c r="G950" s="276" t="s">
        <v>285</v>
      </c>
      <c r="H950" s="277"/>
    </row>
    <row r="951" spans="1:8" x14ac:dyDescent="0.2">
      <c r="A951" s="15">
        <v>34</v>
      </c>
      <c r="B951" s="16" t="s">
        <v>211</v>
      </c>
      <c r="C951" s="282">
        <f t="shared" ref="C951:F952" si="623">C952</f>
        <v>0</v>
      </c>
      <c r="D951" s="282">
        <f t="shared" si="623"/>
        <v>0</v>
      </c>
      <c r="E951" s="282">
        <f t="shared" si="623"/>
        <v>0</v>
      </c>
      <c r="F951" s="282">
        <f t="shared" si="623"/>
        <v>0</v>
      </c>
      <c r="G951" s="276">
        <v>2</v>
      </c>
      <c r="H951" s="277"/>
    </row>
    <row r="952" spans="1:8" x14ac:dyDescent="0.2">
      <c r="A952" s="17">
        <v>343</v>
      </c>
      <c r="B952" s="18" t="s">
        <v>212</v>
      </c>
      <c r="C952" s="283">
        <f t="shared" si="623"/>
        <v>0</v>
      </c>
      <c r="D952" s="283">
        <f t="shared" si="623"/>
        <v>0</v>
      </c>
      <c r="E952" s="283">
        <f t="shared" si="623"/>
        <v>0</v>
      </c>
      <c r="F952" s="283">
        <f t="shared" si="623"/>
        <v>0</v>
      </c>
      <c r="G952" s="276">
        <v>3</v>
      </c>
      <c r="H952" s="277"/>
    </row>
    <row r="953" spans="1:8" ht="28.5" x14ac:dyDescent="0.2">
      <c r="A953" s="19">
        <v>3431</v>
      </c>
      <c r="B953" s="35" t="s">
        <v>213</v>
      </c>
      <c r="C953" s="284"/>
      <c r="D953" s="284"/>
      <c r="E953" s="285"/>
      <c r="F953" s="284"/>
      <c r="G953" s="276">
        <v>4</v>
      </c>
      <c r="H953" s="277"/>
    </row>
    <row r="954" spans="1:8" ht="28.5" x14ac:dyDescent="0.2">
      <c r="A954" s="15">
        <v>42</v>
      </c>
      <c r="B954" s="16" t="s">
        <v>51</v>
      </c>
      <c r="C954" s="282">
        <f t="shared" ref="C954:D954" si="624">C955+C957</f>
        <v>0</v>
      </c>
      <c r="D954" s="282">
        <f t="shared" si="624"/>
        <v>0</v>
      </c>
      <c r="E954" s="282">
        <f t="shared" ref="E954:F954" si="625">E955+E957</f>
        <v>0</v>
      </c>
      <c r="F954" s="282">
        <f t="shared" si="625"/>
        <v>0</v>
      </c>
      <c r="G954" s="276">
        <v>2</v>
      </c>
      <c r="H954" s="277"/>
    </row>
    <row r="955" spans="1:8" x14ac:dyDescent="0.2">
      <c r="A955" s="17">
        <v>421</v>
      </c>
      <c r="B955" s="18" t="s">
        <v>143</v>
      </c>
      <c r="C955" s="283">
        <f t="shared" ref="C955:F955" si="626">C956</f>
        <v>0</v>
      </c>
      <c r="D955" s="283">
        <f t="shared" si="626"/>
        <v>0</v>
      </c>
      <c r="E955" s="283">
        <f t="shared" si="626"/>
        <v>0</v>
      </c>
      <c r="F955" s="283">
        <f t="shared" si="626"/>
        <v>0</v>
      </c>
      <c r="G955" s="276">
        <v>3</v>
      </c>
      <c r="H955" s="277"/>
    </row>
    <row r="956" spans="1:8" x14ac:dyDescent="0.2">
      <c r="A956" s="19">
        <v>4212</v>
      </c>
      <c r="B956" s="35" t="s">
        <v>144</v>
      </c>
      <c r="C956" s="284"/>
      <c r="D956" s="284"/>
      <c r="E956" s="285"/>
      <c r="F956" s="284"/>
      <c r="G956" s="276">
        <v>4</v>
      </c>
      <c r="H956" s="277"/>
    </row>
    <row r="957" spans="1:8" x14ac:dyDescent="0.2">
      <c r="A957" s="17">
        <v>422</v>
      </c>
      <c r="B957" s="18" t="s">
        <v>52</v>
      </c>
      <c r="C957" s="283">
        <f t="shared" ref="C957:D957" si="627">C958+C959+C960</f>
        <v>0</v>
      </c>
      <c r="D957" s="283">
        <f t="shared" si="627"/>
        <v>0</v>
      </c>
      <c r="E957" s="283">
        <f t="shared" ref="E957:F957" si="628">E958+E959+E960</f>
        <v>0</v>
      </c>
      <c r="F957" s="283">
        <f t="shared" si="628"/>
        <v>0</v>
      </c>
      <c r="G957" s="276">
        <v>3</v>
      </c>
      <c r="H957" s="277"/>
    </row>
    <row r="958" spans="1:8" x14ac:dyDescent="0.2">
      <c r="A958" s="19">
        <v>4221</v>
      </c>
      <c r="B958" s="357" t="s">
        <v>121</v>
      </c>
      <c r="C958" s="284"/>
      <c r="D958" s="284"/>
      <c r="E958" s="285"/>
      <c r="F958" s="284"/>
      <c r="G958" s="276">
        <v>4</v>
      </c>
      <c r="H958" s="292"/>
    </row>
    <row r="959" spans="1:8" ht="28.5" x14ac:dyDescent="0.2">
      <c r="A959" s="19">
        <v>4224</v>
      </c>
      <c r="B959" s="357" t="s">
        <v>53</v>
      </c>
      <c r="C959" s="284"/>
      <c r="D959" s="284"/>
      <c r="E959" s="285"/>
      <c r="F959" s="284"/>
      <c r="G959" s="276">
        <v>4</v>
      </c>
      <c r="H959" s="292"/>
    </row>
    <row r="960" spans="1:8" ht="28.5" x14ac:dyDescent="0.2">
      <c r="A960" s="19">
        <v>4227</v>
      </c>
      <c r="B960" s="357" t="s">
        <v>216</v>
      </c>
      <c r="C960" s="284"/>
      <c r="D960" s="284"/>
      <c r="E960" s="285"/>
      <c r="F960" s="284"/>
      <c r="G960" s="276">
        <v>4</v>
      </c>
      <c r="H960" s="292"/>
    </row>
    <row r="961" spans="1:8" ht="28.5" x14ac:dyDescent="0.2">
      <c r="A961" s="13">
        <v>82</v>
      </c>
      <c r="B961" s="14" t="s">
        <v>286</v>
      </c>
      <c r="C961" s="281">
        <f t="shared" ref="C961:F963" si="629">C962</f>
        <v>0</v>
      </c>
      <c r="D961" s="281">
        <f t="shared" si="629"/>
        <v>0</v>
      </c>
      <c r="E961" s="281">
        <f t="shared" si="629"/>
        <v>0</v>
      </c>
      <c r="F961" s="281">
        <f t="shared" si="629"/>
        <v>0</v>
      </c>
      <c r="G961" s="276" t="s">
        <v>287</v>
      </c>
      <c r="H961" s="292"/>
    </row>
    <row r="962" spans="1:8" ht="28.5" x14ac:dyDescent="0.2">
      <c r="A962" s="15">
        <v>42</v>
      </c>
      <c r="B962" s="16" t="s">
        <v>51</v>
      </c>
      <c r="C962" s="282">
        <f t="shared" si="629"/>
        <v>0</v>
      </c>
      <c r="D962" s="282">
        <f t="shared" si="629"/>
        <v>0</v>
      </c>
      <c r="E962" s="282">
        <f t="shared" si="629"/>
        <v>0</v>
      </c>
      <c r="F962" s="282">
        <f t="shared" si="629"/>
        <v>0</v>
      </c>
      <c r="G962" s="276">
        <v>2</v>
      </c>
      <c r="H962" s="292"/>
    </row>
    <row r="963" spans="1:8" x14ac:dyDescent="0.2">
      <c r="A963" s="17">
        <v>421</v>
      </c>
      <c r="B963" s="18" t="s">
        <v>143</v>
      </c>
      <c r="C963" s="283">
        <f t="shared" si="629"/>
        <v>0</v>
      </c>
      <c r="D963" s="283">
        <f t="shared" si="629"/>
        <v>0</v>
      </c>
      <c r="E963" s="283">
        <f t="shared" si="629"/>
        <v>0</v>
      </c>
      <c r="F963" s="283">
        <f t="shared" si="629"/>
        <v>0</v>
      </c>
      <c r="G963" s="276">
        <v>3</v>
      </c>
      <c r="H963" s="292"/>
    </row>
    <row r="964" spans="1:8" x14ac:dyDescent="0.2">
      <c r="A964" s="19">
        <v>4212</v>
      </c>
      <c r="B964" s="35" t="s">
        <v>144</v>
      </c>
      <c r="C964" s="284"/>
      <c r="D964" s="284"/>
      <c r="E964" s="285"/>
      <c r="F964" s="284"/>
      <c r="G964" s="276">
        <v>4</v>
      </c>
      <c r="H964" s="292"/>
    </row>
    <row r="965" spans="1:8" ht="28.5" x14ac:dyDescent="0.2">
      <c r="A965" s="11" t="s">
        <v>288</v>
      </c>
      <c r="B965" s="12" t="s">
        <v>289</v>
      </c>
      <c r="C965" s="280">
        <f t="shared" ref="C965:F965" si="630">C966+0</f>
        <v>0</v>
      </c>
      <c r="D965" s="280">
        <f t="shared" si="630"/>
        <v>0</v>
      </c>
      <c r="E965" s="280">
        <f t="shared" si="630"/>
        <v>0</v>
      </c>
      <c r="F965" s="280">
        <f t="shared" si="630"/>
        <v>0</v>
      </c>
      <c r="G965" s="276" t="s">
        <v>19</v>
      </c>
      <c r="H965" s="277"/>
    </row>
    <row r="966" spans="1:8" x14ac:dyDescent="0.2">
      <c r="A966" s="13">
        <v>12</v>
      </c>
      <c r="B966" s="14" t="s">
        <v>86</v>
      </c>
      <c r="C966" s="281">
        <f t="shared" ref="C966:E966" si="631">C967+C973+C980+C983</f>
        <v>0</v>
      </c>
      <c r="D966" s="281">
        <f t="shared" si="631"/>
        <v>0</v>
      </c>
      <c r="E966" s="281">
        <f t="shared" si="631"/>
        <v>0</v>
      </c>
      <c r="F966" s="281">
        <f t="shared" ref="F966" si="632">F967+F973+F980+F983</f>
        <v>0</v>
      </c>
      <c r="G966" s="276" t="s">
        <v>87</v>
      </c>
      <c r="H966" s="277"/>
    </row>
    <row r="967" spans="1:8" x14ac:dyDescent="0.2">
      <c r="A967" s="15">
        <v>31</v>
      </c>
      <c r="B967" s="16" t="s">
        <v>94</v>
      </c>
      <c r="C967" s="282">
        <f t="shared" ref="C967:D967" si="633">C968+C970</f>
        <v>0</v>
      </c>
      <c r="D967" s="282">
        <f t="shared" si="633"/>
        <v>0</v>
      </c>
      <c r="E967" s="282">
        <f t="shared" ref="E967:F967" si="634">E968+E970</f>
        <v>0</v>
      </c>
      <c r="F967" s="282">
        <f t="shared" si="634"/>
        <v>0</v>
      </c>
      <c r="G967" s="276">
        <v>2</v>
      </c>
      <c r="H967" s="277"/>
    </row>
    <row r="968" spans="1:8" x14ac:dyDescent="0.2">
      <c r="A968" s="17">
        <v>311</v>
      </c>
      <c r="B968" s="18" t="s">
        <v>95</v>
      </c>
      <c r="C968" s="283">
        <f t="shared" ref="C968:F968" si="635">C969</f>
        <v>0</v>
      </c>
      <c r="D968" s="283">
        <f t="shared" si="635"/>
        <v>0</v>
      </c>
      <c r="E968" s="283">
        <f t="shared" si="635"/>
        <v>0</v>
      </c>
      <c r="F968" s="283">
        <f t="shared" si="635"/>
        <v>0</v>
      </c>
      <c r="G968" s="276">
        <v>3</v>
      </c>
      <c r="H968" s="277"/>
    </row>
    <row r="969" spans="1:8" x14ac:dyDescent="0.2">
      <c r="A969" s="19">
        <v>3111</v>
      </c>
      <c r="B969" s="35" t="s">
        <v>96</v>
      </c>
      <c r="C969" s="284"/>
      <c r="D969" s="284"/>
      <c r="E969" s="285"/>
      <c r="F969" s="284"/>
      <c r="G969" s="276">
        <v>4</v>
      </c>
      <c r="H969" s="277"/>
    </row>
    <row r="970" spans="1:8" x14ac:dyDescent="0.2">
      <c r="A970" s="17">
        <v>313</v>
      </c>
      <c r="B970" s="18" t="s">
        <v>100</v>
      </c>
      <c r="C970" s="283">
        <f t="shared" ref="C970:D970" si="636">SUM(C971:C972)</f>
        <v>0</v>
      </c>
      <c r="D970" s="283">
        <f t="shared" si="636"/>
        <v>0</v>
      </c>
      <c r="E970" s="283">
        <f t="shared" ref="E970" si="637">SUM(E971:E972)</f>
        <v>0</v>
      </c>
      <c r="F970" s="283">
        <f t="shared" ref="F970" si="638">SUM(F971:F972)</f>
        <v>0</v>
      </c>
      <c r="G970" s="276">
        <v>3</v>
      </c>
      <c r="H970" s="277"/>
    </row>
    <row r="971" spans="1:8" ht="28.5" x14ac:dyDescent="0.2">
      <c r="A971" s="19">
        <v>3132</v>
      </c>
      <c r="B971" s="35" t="s">
        <v>101</v>
      </c>
      <c r="C971" s="284"/>
      <c r="D971" s="284"/>
      <c r="E971" s="285"/>
      <c r="F971" s="284"/>
      <c r="G971" s="276">
        <v>4</v>
      </c>
      <c r="H971" s="277"/>
    </row>
    <row r="972" spans="1:8" ht="28.5" x14ac:dyDescent="0.2">
      <c r="A972" s="19">
        <v>3133</v>
      </c>
      <c r="B972" s="35" t="s">
        <v>243</v>
      </c>
      <c r="C972" s="284"/>
      <c r="D972" s="284"/>
      <c r="E972" s="285"/>
      <c r="F972" s="284"/>
      <c r="G972" s="276">
        <v>4</v>
      </c>
      <c r="H972" s="277"/>
    </row>
    <row r="973" spans="1:8" x14ac:dyDescent="0.2">
      <c r="A973" s="15">
        <v>32</v>
      </c>
      <c r="B973" s="16" t="s">
        <v>22</v>
      </c>
      <c r="C973" s="282">
        <f t="shared" ref="C973:E973" si="639">C974+C978</f>
        <v>0</v>
      </c>
      <c r="D973" s="282">
        <f t="shared" si="639"/>
        <v>0</v>
      </c>
      <c r="E973" s="282">
        <f t="shared" si="639"/>
        <v>0</v>
      </c>
      <c r="F973" s="282">
        <f t="shared" ref="F973" si="640">F974+F978</f>
        <v>0</v>
      </c>
      <c r="G973" s="276">
        <v>2</v>
      </c>
      <c r="H973" s="277"/>
    </row>
    <row r="974" spans="1:8" x14ac:dyDescent="0.2">
      <c r="A974" s="17">
        <v>323</v>
      </c>
      <c r="B974" s="18" t="s">
        <v>23</v>
      </c>
      <c r="C974" s="283">
        <f t="shared" ref="C974:E974" si="641">SUM(C975:C977)</f>
        <v>0</v>
      </c>
      <c r="D974" s="283">
        <f t="shared" si="641"/>
        <v>0</v>
      </c>
      <c r="E974" s="283">
        <f t="shared" si="641"/>
        <v>0</v>
      </c>
      <c r="F974" s="283">
        <f t="shared" ref="F974" si="642">SUM(F975:F977)</f>
        <v>0</v>
      </c>
      <c r="G974" s="276">
        <v>3</v>
      </c>
      <c r="H974" s="277"/>
    </row>
    <row r="975" spans="1:8" x14ac:dyDescent="0.2">
      <c r="A975" s="19">
        <v>3233</v>
      </c>
      <c r="B975" s="35" t="s">
        <v>25</v>
      </c>
      <c r="C975" s="284"/>
      <c r="D975" s="284"/>
      <c r="E975" s="285"/>
      <c r="F975" s="284"/>
      <c r="G975" s="276">
        <v>4</v>
      </c>
      <c r="H975" s="277"/>
    </row>
    <row r="976" spans="1:8" x14ac:dyDescent="0.2">
      <c r="A976" s="19">
        <v>3237</v>
      </c>
      <c r="B976" s="35" t="s">
        <v>26</v>
      </c>
      <c r="C976" s="284"/>
      <c r="D976" s="284"/>
      <c r="E976" s="285"/>
      <c r="F976" s="284"/>
      <c r="G976" s="276">
        <v>4</v>
      </c>
      <c r="H976" s="277"/>
    </row>
    <row r="977" spans="1:8" x14ac:dyDescent="0.2">
      <c r="A977" s="19">
        <v>3239</v>
      </c>
      <c r="B977" s="35" t="s">
        <v>27</v>
      </c>
      <c r="C977" s="284"/>
      <c r="D977" s="284"/>
      <c r="E977" s="285"/>
      <c r="F977" s="284"/>
      <c r="G977" s="276">
        <v>4</v>
      </c>
      <c r="H977" s="277"/>
    </row>
    <row r="978" spans="1:8" ht="28.5" x14ac:dyDescent="0.2">
      <c r="A978" s="17">
        <v>329</v>
      </c>
      <c r="B978" s="18" t="s">
        <v>29</v>
      </c>
      <c r="C978" s="283">
        <f t="shared" ref="C978:F978" si="643">C979</f>
        <v>0</v>
      </c>
      <c r="D978" s="283">
        <f t="shared" si="643"/>
        <v>0</v>
      </c>
      <c r="E978" s="283">
        <f t="shared" si="643"/>
        <v>0</v>
      </c>
      <c r="F978" s="283">
        <f t="shared" si="643"/>
        <v>0</v>
      </c>
      <c r="G978" s="276">
        <v>3</v>
      </c>
      <c r="H978" s="277"/>
    </row>
    <row r="979" spans="1:8" ht="28.5" x14ac:dyDescent="0.2">
      <c r="A979" s="19">
        <v>3299</v>
      </c>
      <c r="B979" s="35" t="s">
        <v>29</v>
      </c>
      <c r="C979" s="284"/>
      <c r="D979" s="284"/>
      <c r="E979" s="285"/>
      <c r="F979" s="284"/>
      <c r="G979" s="276">
        <v>4</v>
      </c>
      <c r="H979" s="277"/>
    </row>
    <row r="980" spans="1:8" ht="28.5" x14ac:dyDescent="0.2">
      <c r="A980" s="15">
        <v>42</v>
      </c>
      <c r="B980" s="16" t="s">
        <v>51</v>
      </c>
      <c r="C980" s="282">
        <f t="shared" ref="C980:F981" si="644">C981</f>
        <v>0</v>
      </c>
      <c r="D980" s="282">
        <f t="shared" si="644"/>
        <v>0</v>
      </c>
      <c r="E980" s="282">
        <f t="shared" si="644"/>
        <v>0</v>
      </c>
      <c r="F980" s="282">
        <f t="shared" si="644"/>
        <v>0</v>
      </c>
      <c r="G980" s="276">
        <v>2</v>
      </c>
      <c r="H980" s="277"/>
    </row>
    <row r="981" spans="1:8" x14ac:dyDescent="0.2">
      <c r="A981" s="17">
        <v>422</v>
      </c>
      <c r="B981" s="18" t="s">
        <v>52</v>
      </c>
      <c r="C981" s="283">
        <f t="shared" si="644"/>
        <v>0</v>
      </c>
      <c r="D981" s="283">
        <f t="shared" si="644"/>
        <v>0</v>
      </c>
      <c r="E981" s="283">
        <f t="shared" si="644"/>
        <v>0</v>
      </c>
      <c r="F981" s="283">
        <f t="shared" si="644"/>
        <v>0</v>
      </c>
      <c r="G981" s="276">
        <v>3</v>
      </c>
      <c r="H981" s="277"/>
    </row>
    <row r="982" spans="1:8" ht="28.5" x14ac:dyDescent="0.2">
      <c r="A982" s="19">
        <v>4224</v>
      </c>
      <c r="B982" s="35" t="s">
        <v>53</v>
      </c>
      <c r="C982" s="284"/>
      <c r="D982" s="284"/>
      <c r="E982" s="285"/>
      <c r="F982" s="284"/>
      <c r="G982" s="276">
        <v>4</v>
      </c>
      <c r="H982" s="277"/>
    </row>
    <row r="983" spans="1:8" ht="28.5" x14ac:dyDescent="0.2">
      <c r="A983" s="15">
        <v>45</v>
      </c>
      <c r="B983" s="16" t="s">
        <v>125</v>
      </c>
      <c r="C983" s="282">
        <f t="shared" ref="C983:F984" si="645">C984</f>
        <v>0</v>
      </c>
      <c r="D983" s="282">
        <f t="shared" si="645"/>
        <v>0</v>
      </c>
      <c r="E983" s="282">
        <f t="shared" si="645"/>
        <v>0</v>
      </c>
      <c r="F983" s="282">
        <f t="shared" si="645"/>
        <v>0</v>
      </c>
      <c r="G983" s="276">
        <v>2</v>
      </c>
      <c r="H983" s="277"/>
    </row>
    <row r="984" spans="1:8" ht="28.5" x14ac:dyDescent="0.2">
      <c r="A984" s="17">
        <v>451</v>
      </c>
      <c r="B984" s="18" t="s">
        <v>126</v>
      </c>
      <c r="C984" s="283">
        <f t="shared" si="645"/>
        <v>0</v>
      </c>
      <c r="D984" s="283">
        <f t="shared" si="645"/>
        <v>0</v>
      </c>
      <c r="E984" s="283">
        <f t="shared" si="645"/>
        <v>0</v>
      </c>
      <c r="F984" s="283">
        <f t="shared" si="645"/>
        <v>0</v>
      </c>
      <c r="G984" s="276">
        <v>3</v>
      </c>
      <c r="H984" s="277"/>
    </row>
    <row r="985" spans="1:8" ht="28.5" x14ac:dyDescent="0.2">
      <c r="A985" s="19">
        <v>4511</v>
      </c>
      <c r="B985" s="35" t="s">
        <v>126</v>
      </c>
      <c r="C985" s="284"/>
      <c r="D985" s="284"/>
      <c r="E985" s="285"/>
      <c r="F985" s="284"/>
      <c r="G985" s="276">
        <v>4</v>
      </c>
      <c r="H985" s="277"/>
    </row>
    <row r="986" spans="1:8" ht="42.75" x14ac:dyDescent="0.2">
      <c r="A986" s="11" t="s">
        <v>290</v>
      </c>
      <c r="B986" s="12" t="s">
        <v>291</v>
      </c>
      <c r="C986" s="280">
        <f t="shared" ref="C986:F986" si="646">C987+0</f>
        <v>0</v>
      </c>
      <c r="D986" s="280">
        <f t="shared" si="646"/>
        <v>0</v>
      </c>
      <c r="E986" s="280">
        <f t="shared" si="646"/>
        <v>0</v>
      </c>
      <c r="F986" s="280">
        <f t="shared" si="646"/>
        <v>0</v>
      </c>
      <c r="G986" s="276" t="s">
        <v>19</v>
      </c>
      <c r="H986" s="277"/>
    </row>
    <row r="987" spans="1:8" x14ac:dyDescent="0.2">
      <c r="A987" s="13">
        <v>12</v>
      </c>
      <c r="B987" s="14" t="s">
        <v>86</v>
      </c>
      <c r="C987" s="281">
        <f t="shared" ref="C987:D987" si="647">C988+C993+C1002</f>
        <v>0</v>
      </c>
      <c r="D987" s="281">
        <f t="shared" si="647"/>
        <v>0</v>
      </c>
      <c r="E987" s="281">
        <f t="shared" ref="E987:F987" si="648">E988+E993+E1002</f>
        <v>0</v>
      </c>
      <c r="F987" s="281">
        <f t="shared" si="648"/>
        <v>0</v>
      </c>
      <c r="G987" s="276" t="s">
        <v>87</v>
      </c>
      <c r="H987" s="277"/>
    </row>
    <row r="988" spans="1:8" x14ac:dyDescent="0.2">
      <c r="A988" s="15">
        <v>31</v>
      </c>
      <c r="B988" s="16" t="s">
        <v>94</v>
      </c>
      <c r="C988" s="332">
        <f t="shared" ref="C988:D988" si="649">C989+C991</f>
        <v>0</v>
      </c>
      <c r="D988" s="332">
        <f t="shared" si="649"/>
        <v>0</v>
      </c>
      <c r="E988" s="332">
        <f t="shared" ref="E988:F988" si="650">E989+E991</f>
        <v>0</v>
      </c>
      <c r="F988" s="332">
        <f t="shared" si="650"/>
        <v>0</v>
      </c>
      <c r="G988" s="276">
        <v>2</v>
      </c>
      <c r="H988" s="277"/>
    </row>
    <row r="989" spans="1:8" x14ac:dyDescent="0.2">
      <c r="A989" s="17">
        <v>311</v>
      </c>
      <c r="B989" s="18" t="s">
        <v>95</v>
      </c>
      <c r="C989" s="358">
        <f t="shared" ref="C989:F989" si="651">C990</f>
        <v>0</v>
      </c>
      <c r="D989" s="358">
        <f t="shared" si="651"/>
        <v>0</v>
      </c>
      <c r="E989" s="358">
        <f t="shared" si="651"/>
        <v>0</v>
      </c>
      <c r="F989" s="358">
        <f t="shared" si="651"/>
        <v>0</v>
      </c>
      <c r="G989" s="276">
        <v>3</v>
      </c>
      <c r="H989" s="277"/>
    </row>
    <row r="990" spans="1:8" x14ac:dyDescent="0.2">
      <c r="A990" s="19">
        <v>3111</v>
      </c>
      <c r="B990" s="35" t="s">
        <v>96</v>
      </c>
      <c r="C990" s="359"/>
      <c r="D990" s="359"/>
      <c r="E990" s="360"/>
      <c r="F990" s="359"/>
      <c r="G990" s="276">
        <v>4</v>
      </c>
      <c r="H990" s="277"/>
    </row>
    <row r="991" spans="1:8" x14ac:dyDescent="0.2">
      <c r="A991" s="17">
        <v>313</v>
      </c>
      <c r="B991" s="18" t="s">
        <v>100</v>
      </c>
      <c r="C991" s="358">
        <f t="shared" ref="C991:F991" si="652">C992</f>
        <v>0</v>
      </c>
      <c r="D991" s="358">
        <f t="shared" si="652"/>
        <v>0</v>
      </c>
      <c r="E991" s="358">
        <f t="shared" si="652"/>
        <v>0</v>
      </c>
      <c r="F991" s="358">
        <f t="shared" si="652"/>
        <v>0</v>
      </c>
      <c r="G991" s="276">
        <v>3</v>
      </c>
      <c r="H991" s="277"/>
    </row>
    <row r="992" spans="1:8" ht="28.5" x14ac:dyDescent="0.2">
      <c r="A992" s="19">
        <v>3132</v>
      </c>
      <c r="B992" s="35" t="s">
        <v>101</v>
      </c>
      <c r="C992" s="359"/>
      <c r="D992" s="359"/>
      <c r="E992" s="360"/>
      <c r="F992" s="359"/>
      <c r="G992" s="276">
        <v>4</v>
      </c>
      <c r="H992" s="277"/>
    </row>
    <row r="993" spans="1:8" x14ac:dyDescent="0.2">
      <c r="A993" s="15">
        <v>32</v>
      </c>
      <c r="B993" s="16" t="s">
        <v>22</v>
      </c>
      <c r="C993" s="332">
        <f t="shared" ref="C993:D993" si="653">C994+C997</f>
        <v>0</v>
      </c>
      <c r="D993" s="332">
        <f t="shared" si="653"/>
        <v>0</v>
      </c>
      <c r="E993" s="332">
        <f t="shared" ref="E993:F993" si="654">E994+E997</f>
        <v>0</v>
      </c>
      <c r="F993" s="332">
        <f t="shared" si="654"/>
        <v>0</v>
      </c>
      <c r="G993" s="276">
        <v>2</v>
      </c>
      <c r="H993" s="277"/>
    </row>
    <row r="994" spans="1:8" x14ac:dyDescent="0.2">
      <c r="A994" s="17">
        <v>321</v>
      </c>
      <c r="B994" s="18" t="s">
        <v>102</v>
      </c>
      <c r="C994" s="358">
        <f t="shared" ref="C994:D994" si="655">C995+C996</f>
        <v>0</v>
      </c>
      <c r="D994" s="358">
        <f t="shared" si="655"/>
        <v>0</v>
      </c>
      <c r="E994" s="358">
        <f t="shared" ref="E994:F994" si="656">E995+E996</f>
        <v>0</v>
      </c>
      <c r="F994" s="358">
        <f t="shared" si="656"/>
        <v>0</v>
      </c>
      <c r="G994" s="276">
        <v>3</v>
      </c>
      <c r="H994" s="277"/>
    </row>
    <row r="995" spans="1:8" x14ac:dyDescent="0.2">
      <c r="A995" s="19">
        <v>3211</v>
      </c>
      <c r="B995" s="35" t="s">
        <v>103</v>
      </c>
      <c r="C995" s="359"/>
      <c r="D995" s="359"/>
      <c r="E995" s="360"/>
      <c r="F995" s="359"/>
      <c r="G995" s="276">
        <v>4</v>
      </c>
      <c r="H995" s="277"/>
    </row>
    <row r="996" spans="1:8" ht="28.5" x14ac:dyDescent="0.2">
      <c r="A996" s="19">
        <v>3213</v>
      </c>
      <c r="B996" s="35" t="s">
        <v>105</v>
      </c>
      <c r="C996" s="359"/>
      <c r="D996" s="359"/>
      <c r="E996" s="360"/>
      <c r="F996" s="359"/>
      <c r="G996" s="276">
        <v>4</v>
      </c>
      <c r="H996" s="277"/>
    </row>
    <row r="997" spans="1:8" x14ac:dyDescent="0.2">
      <c r="A997" s="17">
        <v>323</v>
      </c>
      <c r="B997" s="18" t="s">
        <v>23</v>
      </c>
      <c r="C997" s="358">
        <f t="shared" ref="C997:D997" si="657">C998+C999+C1000+C1001</f>
        <v>0</v>
      </c>
      <c r="D997" s="358">
        <f t="shared" si="657"/>
        <v>0</v>
      </c>
      <c r="E997" s="358">
        <f t="shared" ref="E997:F997" si="658">E998+E999+E1000+E1001</f>
        <v>0</v>
      </c>
      <c r="F997" s="358">
        <f t="shared" si="658"/>
        <v>0</v>
      </c>
      <c r="G997" s="276">
        <v>3</v>
      </c>
      <c r="H997" s="277"/>
    </row>
    <row r="998" spans="1:8" ht="28.5" x14ac:dyDescent="0.2">
      <c r="A998" s="19">
        <v>3232</v>
      </c>
      <c r="B998" s="35" t="s">
        <v>184</v>
      </c>
      <c r="C998" s="359"/>
      <c r="D998" s="359"/>
      <c r="E998" s="360"/>
      <c r="F998" s="359"/>
      <c r="G998" s="276">
        <v>4</v>
      </c>
      <c r="H998" s="277"/>
    </row>
    <row r="999" spans="1:8" x14ac:dyDescent="0.2">
      <c r="A999" s="19">
        <v>3233</v>
      </c>
      <c r="B999" s="35" t="s">
        <v>25</v>
      </c>
      <c r="C999" s="359"/>
      <c r="D999" s="359"/>
      <c r="E999" s="360"/>
      <c r="F999" s="359"/>
      <c r="G999" s="276">
        <v>4</v>
      </c>
      <c r="H999" s="277"/>
    </row>
    <row r="1000" spans="1:8" x14ac:dyDescent="0.2">
      <c r="A1000" s="19">
        <v>3237</v>
      </c>
      <c r="B1000" s="35" t="s">
        <v>26</v>
      </c>
      <c r="C1000" s="359"/>
      <c r="D1000" s="359"/>
      <c r="E1000" s="360"/>
      <c r="F1000" s="359"/>
      <c r="G1000" s="276">
        <v>4</v>
      </c>
      <c r="H1000" s="277"/>
    </row>
    <row r="1001" spans="1:8" x14ac:dyDescent="0.2">
      <c r="A1001" s="19">
        <v>3239</v>
      </c>
      <c r="B1001" s="35" t="s">
        <v>27</v>
      </c>
      <c r="C1001" s="359"/>
      <c r="D1001" s="359"/>
      <c r="E1001" s="360"/>
      <c r="F1001" s="359"/>
      <c r="G1001" s="276">
        <v>4</v>
      </c>
      <c r="H1001" s="277"/>
    </row>
    <row r="1002" spans="1:8" ht="28.5" x14ac:dyDescent="0.2">
      <c r="A1002" s="15">
        <v>42</v>
      </c>
      <c r="B1002" s="16" t="s">
        <v>51</v>
      </c>
      <c r="C1002" s="332">
        <f t="shared" ref="C1002:F1003" si="659">C1003</f>
        <v>0</v>
      </c>
      <c r="D1002" s="332">
        <f t="shared" si="659"/>
        <v>0</v>
      </c>
      <c r="E1002" s="332">
        <f t="shared" si="659"/>
        <v>0</v>
      </c>
      <c r="F1002" s="332">
        <f t="shared" si="659"/>
        <v>0</v>
      </c>
      <c r="G1002" s="276">
        <v>2</v>
      </c>
      <c r="H1002" s="277"/>
    </row>
    <row r="1003" spans="1:8" x14ac:dyDescent="0.2">
      <c r="A1003" s="17">
        <v>422</v>
      </c>
      <c r="B1003" s="18" t="s">
        <v>52</v>
      </c>
      <c r="C1003" s="358">
        <f t="shared" si="659"/>
        <v>0</v>
      </c>
      <c r="D1003" s="358">
        <f t="shared" si="659"/>
        <v>0</v>
      </c>
      <c r="E1003" s="358">
        <f t="shared" si="659"/>
        <v>0</v>
      </c>
      <c r="F1003" s="358">
        <f t="shared" si="659"/>
        <v>0</v>
      </c>
      <c r="G1003" s="276">
        <v>3</v>
      </c>
      <c r="H1003" s="277"/>
    </row>
    <row r="1004" spans="1:8" x14ac:dyDescent="0.2">
      <c r="A1004" s="19">
        <v>4221</v>
      </c>
      <c r="B1004" s="35" t="s">
        <v>121</v>
      </c>
      <c r="C1004" s="359"/>
      <c r="D1004" s="359"/>
      <c r="E1004" s="360"/>
      <c r="F1004" s="359"/>
      <c r="G1004" s="276">
        <v>4</v>
      </c>
      <c r="H1004" s="277"/>
    </row>
    <row r="1005" spans="1:8" ht="28.5" x14ac:dyDescent="0.2">
      <c r="A1005" s="9">
        <v>3605</v>
      </c>
      <c r="B1005" s="10" t="s">
        <v>233</v>
      </c>
      <c r="C1005" s="279">
        <f t="shared" ref="C1005:E1005" si="660">C1006+0+0+0+0+C1015+C1038+0+0</f>
        <v>0</v>
      </c>
      <c r="D1005" s="279">
        <f t="shared" si="660"/>
        <v>0</v>
      </c>
      <c r="E1005" s="279">
        <f t="shared" si="660"/>
        <v>0</v>
      </c>
      <c r="F1005" s="279">
        <f t="shared" ref="F1005" si="661">F1006+0+0+0+0+F1015+F1038+0+0</f>
        <v>0</v>
      </c>
      <c r="G1005" s="276" t="s">
        <v>16</v>
      </c>
      <c r="H1005" s="277"/>
    </row>
    <row r="1006" spans="1:8" ht="28.5" x14ac:dyDescent="0.2">
      <c r="A1006" s="11" t="s">
        <v>292</v>
      </c>
      <c r="B1006" s="12" t="s">
        <v>206</v>
      </c>
      <c r="C1006" s="280">
        <f t="shared" ref="C1006:F1006" si="662">C1007+0+0+0+0+0+0+0</f>
        <v>0</v>
      </c>
      <c r="D1006" s="280">
        <f t="shared" si="662"/>
        <v>0</v>
      </c>
      <c r="E1006" s="280">
        <f t="shared" si="662"/>
        <v>0</v>
      </c>
      <c r="F1006" s="280">
        <f t="shared" si="662"/>
        <v>0</v>
      </c>
      <c r="G1006" s="276" t="s">
        <v>19</v>
      </c>
      <c r="H1006" s="277"/>
    </row>
    <row r="1007" spans="1:8" x14ac:dyDescent="0.2">
      <c r="A1007" s="13">
        <v>11</v>
      </c>
      <c r="B1007" s="14" t="s">
        <v>20</v>
      </c>
      <c r="C1007" s="281">
        <f t="shared" ref="C1007:F1007" si="663">C1008</f>
        <v>0</v>
      </c>
      <c r="D1007" s="281">
        <f t="shared" si="663"/>
        <v>0</v>
      </c>
      <c r="E1007" s="281">
        <f t="shared" si="663"/>
        <v>0</v>
      </c>
      <c r="F1007" s="281">
        <f t="shared" si="663"/>
        <v>0</v>
      </c>
      <c r="G1007" s="276" t="s">
        <v>21</v>
      </c>
      <c r="H1007" s="277"/>
    </row>
    <row r="1008" spans="1:8" x14ac:dyDescent="0.2">
      <c r="A1008" s="15">
        <v>32</v>
      </c>
      <c r="B1008" s="16" t="s">
        <v>22</v>
      </c>
      <c r="C1008" s="282">
        <f t="shared" ref="C1008:E1008" si="664">+C1009+C1011+C1013</f>
        <v>0</v>
      </c>
      <c r="D1008" s="282">
        <f t="shared" si="664"/>
        <v>0</v>
      </c>
      <c r="E1008" s="282">
        <f t="shared" si="664"/>
        <v>0</v>
      </c>
      <c r="F1008" s="282">
        <f t="shared" ref="F1008" si="665">+F1009+F1011+F1013</f>
        <v>0</v>
      </c>
      <c r="G1008" s="276">
        <v>2</v>
      </c>
      <c r="H1008" s="277"/>
    </row>
    <row r="1009" spans="1:8" x14ac:dyDescent="0.2">
      <c r="A1009" s="342">
        <v>323</v>
      </c>
      <c r="B1009" s="343" t="s">
        <v>23</v>
      </c>
      <c r="C1009" s="361">
        <f t="shared" ref="C1009:F1009" si="666">+C1010</f>
        <v>0</v>
      </c>
      <c r="D1009" s="361">
        <f t="shared" si="666"/>
        <v>0</v>
      </c>
      <c r="E1009" s="361">
        <f t="shared" si="666"/>
        <v>0</v>
      </c>
      <c r="F1009" s="361">
        <f t="shared" si="666"/>
        <v>0</v>
      </c>
      <c r="G1009" s="276">
        <v>3</v>
      </c>
      <c r="H1009" s="277"/>
    </row>
    <row r="1010" spans="1:8" ht="28.5" x14ac:dyDescent="0.2">
      <c r="A1010" s="362">
        <v>3232</v>
      </c>
      <c r="B1010" s="363" t="s">
        <v>184</v>
      </c>
      <c r="C1010" s="364"/>
      <c r="D1010" s="364"/>
      <c r="E1010" s="365"/>
      <c r="F1010" s="364"/>
      <c r="G1010" s="276">
        <v>4</v>
      </c>
      <c r="H1010" s="325"/>
    </row>
    <row r="1011" spans="1:8" ht="42.75" x14ac:dyDescent="0.2">
      <c r="A1011" s="17" t="s">
        <v>293</v>
      </c>
      <c r="B1011" s="18" t="s">
        <v>294</v>
      </c>
      <c r="C1011" s="283">
        <f t="shared" ref="C1011:F1011" si="667">C1012</f>
        <v>0</v>
      </c>
      <c r="D1011" s="283">
        <f t="shared" si="667"/>
        <v>0</v>
      </c>
      <c r="E1011" s="283">
        <f t="shared" si="667"/>
        <v>0</v>
      </c>
      <c r="F1011" s="283">
        <f t="shared" si="667"/>
        <v>0</v>
      </c>
      <c r="G1011" s="276">
        <v>3</v>
      </c>
      <c r="H1011" s="277"/>
    </row>
    <row r="1012" spans="1:8" ht="42.75" x14ac:dyDescent="0.2">
      <c r="A1012" s="19" t="s">
        <v>295</v>
      </c>
      <c r="B1012" s="35" t="s">
        <v>296</v>
      </c>
      <c r="C1012" s="284"/>
      <c r="D1012" s="284"/>
      <c r="E1012" s="285"/>
      <c r="F1012" s="284"/>
      <c r="G1012" s="276">
        <v>4</v>
      </c>
      <c r="H1012" s="277"/>
    </row>
    <row r="1013" spans="1:8" ht="28.5" x14ac:dyDescent="0.2">
      <c r="A1013" s="17">
        <v>329</v>
      </c>
      <c r="B1013" s="18" t="s">
        <v>29</v>
      </c>
      <c r="C1013" s="283">
        <f t="shared" ref="C1013:F1013" si="668">C1014</f>
        <v>0</v>
      </c>
      <c r="D1013" s="283">
        <f t="shared" si="668"/>
        <v>0</v>
      </c>
      <c r="E1013" s="283">
        <f t="shared" si="668"/>
        <v>0</v>
      </c>
      <c r="F1013" s="283">
        <f t="shared" si="668"/>
        <v>0</v>
      </c>
      <c r="G1013" s="276">
        <v>3</v>
      </c>
      <c r="H1013" s="277"/>
    </row>
    <row r="1014" spans="1:8" ht="15" thickBot="1" x14ac:dyDescent="0.25">
      <c r="A1014" s="19">
        <v>3292</v>
      </c>
      <c r="B1014" s="35" t="s">
        <v>187</v>
      </c>
      <c r="C1014" s="284"/>
      <c r="D1014" s="284"/>
      <c r="E1014" s="285"/>
      <c r="F1014" s="284"/>
      <c r="G1014" s="276">
        <v>4</v>
      </c>
      <c r="H1014" s="277"/>
    </row>
    <row r="1015" spans="1:8" ht="43.5" thickTop="1" x14ac:dyDescent="0.2">
      <c r="A1015" s="68" t="s">
        <v>297</v>
      </c>
      <c r="B1015" s="69" t="s">
        <v>298</v>
      </c>
      <c r="C1015" s="280">
        <f t="shared" ref="C1015:F1015" si="669">C1016+0</f>
        <v>0</v>
      </c>
      <c r="D1015" s="280">
        <f t="shared" si="669"/>
        <v>0</v>
      </c>
      <c r="E1015" s="280">
        <f t="shared" si="669"/>
        <v>0</v>
      </c>
      <c r="F1015" s="280">
        <f t="shared" si="669"/>
        <v>0</v>
      </c>
      <c r="G1015" s="276" t="s">
        <v>19</v>
      </c>
      <c r="H1015" s="277"/>
    </row>
    <row r="1016" spans="1:8" x14ac:dyDescent="0.2">
      <c r="A1016" s="366">
        <v>12</v>
      </c>
      <c r="B1016" s="70" t="s">
        <v>86</v>
      </c>
      <c r="C1016" s="281">
        <f t="shared" ref="C1016:D1016" si="670">C1017+C1022+C1035</f>
        <v>0</v>
      </c>
      <c r="D1016" s="281">
        <f t="shared" si="670"/>
        <v>0</v>
      </c>
      <c r="E1016" s="281">
        <f t="shared" ref="E1016:F1016" si="671">E1017+E1022+E1035</f>
        <v>0</v>
      </c>
      <c r="F1016" s="281">
        <f t="shared" si="671"/>
        <v>0</v>
      </c>
      <c r="G1016" s="276" t="s">
        <v>87</v>
      </c>
      <c r="H1016" s="277"/>
    </row>
    <row r="1017" spans="1:8" x14ac:dyDescent="0.2">
      <c r="A1017" s="367">
        <v>31</v>
      </c>
      <c r="B1017" s="71" t="s">
        <v>94</v>
      </c>
      <c r="C1017" s="332">
        <f t="shared" ref="C1017:D1017" si="672">C1018+C1020</f>
        <v>0</v>
      </c>
      <c r="D1017" s="332">
        <f t="shared" si="672"/>
        <v>0</v>
      </c>
      <c r="E1017" s="332">
        <f t="shared" ref="E1017:F1017" si="673">E1018+E1020</f>
        <v>0</v>
      </c>
      <c r="F1017" s="332">
        <f t="shared" si="673"/>
        <v>0</v>
      </c>
      <c r="G1017" s="276">
        <v>2</v>
      </c>
      <c r="H1017" s="277"/>
    </row>
    <row r="1018" spans="1:8" x14ac:dyDescent="0.2">
      <c r="A1018" s="368">
        <v>311</v>
      </c>
      <c r="B1018" s="47" t="s">
        <v>95</v>
      </c>
      <c r="C1018" s="358">
        <f t="shared" ref="C1018:F1018" si="674">C1019</f>
        <v>0</v>
      </c>
      <c r="D1018" s="358">
        <f t="shared" si="674"/>
        <v>0</v>
      </c>
      <c r="E1018" s="358">
        <f t="shared" si="674"/>
        <v>0</v>
      </c>
      <c r="F1018" s="358">
        <f t="shared" si="674"/>
        <v>0</v>
      </c>
      <c r="G1018" s="276">
        <v>3</v>
      </c>
      <c r="H1018" s="277"/>
    </row>
    <row r="1019" spans="1:8" x14ac:dyDescent="0.2">
      <c r="A1019" s="369">
        <v>3111</v>
      </c>
      <c r="B1019" s="72" t="s">
        <v>96</v>
      </c>
      <c r="C1019" s="359"/>
      <c r="D1019" s="359"/>
      <c r="E1019" s="360"/>
      <c r="F1019" s="359"/>
      <c r="G1019" s="276">
        <v>4</v>
      </c>
      <c r="H1019" s="277"/>
    </row>
    <row r="1020" spans="1:8" x14ac:dyDescent="0.2">
      <c r="A1020" s="368">
        <v>313</v>
      </c>
      <c r="B1020" s="47" t="s">
        <v>100</v>
      </c>
      <c r="C1020" s="358">
        <f t="shared" ref="C1020:F1020" si="675">C1021</f>
        <v>0</v>
      </c>
      <c r="D1020" s="358">
        <f t="shared" si="675"/>
        <v>0</v>
      </c>
      <c r="E1020" s="358">
        <f t="shared" si="675"/>
        <v>0</v>
      </c>
      <c r="F1020" s="358">
        <f t="shared" si="675"/>
        <v>0</v>
      </c>
      <c r="G1020" s="276">
        <v>3</v>
      </c>
      <c r="H1020" s="277"/>
    </row>
    <row r="1021" spans="1:8" ht="28.5" x14ac:dyDescent="0.2">
      <c r="A1021" s="369">
        <v>3132</v>
      </c>
      <c r="B1021" s="72" t="s">
        <v>101</v>
      </c>
      <c r="C1021" s="359"/>
      <c r="D1021" s="359"/>
      <c r="E1021" s="360"/>
      <c r="F1021" s="359"/>
      <c r="G1021" s="276">
        <v>4</v>
      </c>
      <c r="H1021" s="277"/>
    </row>
    <row r="1022" spans="1:8" x14ac:dyDescent="0.2">
      <c r="A1022" s="367">
        <v>32</v>
      </c>
      <c r="B1022" s="71" t="s">
        <v>22</v>
      </c>
      <c r="C1022" s="332">
        <f t="shared" ref="C1022:E1022" si="676">C1023+C1025+C1027+C1033+C1031</f>
        <v>0</v>
      </c>
      <c r="D1022" s="332">
        <f t="shared" si="676"/>
        <v>0</v>
      </c>
      <c r="E1022" s="332">
        <f t="shared" si="676"/>
        <v>0</v>
      </c>
      <c r="F1022" s="332">
        <f t="shared" ref="F1022" si="677">F1023+F1025+F1027+F1033+F1031</f>
        <v>0</v>
      </c>
      <c r="G1022" s="276">
        <v>2</v>
      </c>
      <c r="H1022" s="277"/>
    </row>
    <row r="1023" spans="1:8" x14ac:dyDescent="0.2">
      <c r="A1023" s="368">
        <v>321</v>
      </c>
      <c r="B1023" s="47" t="s">
        <v>102</v>
      </c>
      <c r="C1023" s="358">
        <f t="shared" ref="C1023:F1023" si="678">+C1024</f>
        <v>0</v>
      </c>
      <c r="D1023" s="358">
        <f t="shared" si="678"/>
        <v>0</v>
      </c>
      <c r="E1023" s="358">
        <f t="shared" si="678"/>
        <v>0</v>
      </c>
      <c r="F1023" s="358">
        <f t="shared" si="678"/>
        <v>0</v>
      </c>
      <c r="G1023" s="276">
        <v>3</v>
      </c>
      <c r="H1023" s="277"/>
    </row>
    <row r="1024" spans="1:8" x14ac:dyDescent="0.2">
      <c r="A1024" s="369">
        <v>3211</v>
      </c>
      <c r="B1024" s="72" t="s">
        <v>103</v>
      </c>
      <c r="C1024" s="359"/>
      <c r="D1024" s="364"/>
      <c r="E1024" s="365"/>
      <c r="F1024" s="364"/>
      <c r="G1024" s="276">
        <v>4</v>
      </c>
      <c r="H1024" s="277"/>
    </row>
    <row r="1025" spans="1:8" x14ac:dyDescent="0.2">
      <c r="A1025" s="370">
        <v>322</v>
      </c>
      <c r="B1025" s="47" t="s">
        <v>106</v>
      </c>
      <c r="C1025" s="358">
        <f t="shared" ref="C1025:F1025" si="679">SUM(C1026)</f>
        <v>0</v>
      </c>
      <c r="D1025" s="358">
        <f t="shared" si="679"/>
        <v>0</v>
      </c>
      <c r="E1025" s="358">
        <f t="shared" si="679"/>
        <v>0</v>
      </c>
      <c r="F1025" s="358">
        <f t="shared" si="679"/>
        <v>0</v>
      </c>
      <c r="G1025" s="276">
        <v>3</v>
      </c>
      <c r="H1025" s="277"/>
    </row>
    <row r="1026" spans="1:8" x14ac:dyDescent="0.2">
      <c r="A1026" s="371">
        <v>3222</v>
      </c>
      <c r="B1026" s="72" t="s">
        <v>154</v>
      </c>
      <c r="C1026" s="359"/>
      <c r="D1026" s="359"/>
      <c r="E1026" s="360"/>
      <c r="F1026" s="359"/>
      <c r="G1026" s="276">
        <v>4</v>
      </c>
      <c r="H1026" s="277"/>
    </row>
    <row r="1027" spans="1:8" x14ac:dyDescent="0.2">
      <c r="A1027" s="368">
        <v>323</v>
      </c>
      <c r="B1027" s="47" t="s">
        <v>299</v>
      </c>
      <c r="C1027" s="358">
        <f t="shared" ref="C1027:D1027" si="680">SUM(C1028:C1030)</f>
        <v>0</v>
      </c>
      <c r="D1027" s="358">
        <f t="shared" si="680"/>
        <v>0</v>
      </c>
      <c r="E1027" s="358">
        <f t="shared" ref="E1027" si="681">SUM(E1028:E1030)</f>
        <v>0</v>
      </c>
      <c r="F1027" s="358">
        <f t="shared" ref="F1027" si="682">SUM(F1028:F1030)</f>
        <v>0</v>
      </c>
      <c r="G1027" s="276">
        <v>3</v>
      </c>
      <c r="H1027" s="277"/>
    </row>
    <row r="1028" spans="1:8" x14ac:dyDescent="0.2">
      <c r="A1028" s="369">
        <v>3233</v>
      </c>
      <c r="B1028" s="72" t="s">
        <v>25</v>
      </c>
      <c r="C1028" s="359"/>
      <c r="D1028" s="359"/>
      <c r="E1028" s="360"/>
      <c r="F1028" s="359"/>
      <c r="G1028" s="276">
        <v>4</v>
      </c>
      <c r="H1028" s="277"/>
    </row>
    <row r="1029" spans="1:8" x14ac:dyDescent="0.2">
      <c r="A1029" s="369">
        <v>3236</v>
      </c>
      <c r="B1029" s="72" t="s">
        <v>300</v>
      </c>
      <c r="C1029" s="364"/>
      <c r="D1029" s="359"/>
      <c r="E1029" s="360"/>
      <c r="F1029" s="359"/>
      <c r="G1029" s="276">
        <v>4</v>
      </c>
      <c r="H1029" s="277"/>
    </row>
    <row r="1030" spans="1:8" x14ac:dyDescent="0.2">
      <c r="A1030" s="369">
        <v>3239</v>
      </c>
      <c r="B1030" s="72" t="s">
        <v>27</v>
      </c>
      <c r="C1030" s="359"/>
      <c r="D1030" s="359"/>
      <c r="E1030" s="360"/>
      <c r="F1030" s="359"/>
      <c r="G1030" s="276">
        <v>4</v>
      </c>
      <c r="H1030" s="277"/>
    </row>
    <row r="1031" spans="1:8" ht="42.75" x14ac:dyDescent="0.2">
      <c r="A1031" s="372">
        <v>325</v>
      </c>
      <c r="B1031" s="373" t="s">
        <v>294</v>
      </c>
      <c r="C1031" s="374">
        <f t="shared" ref="C1031:F1031" si="683">+C1032</f>
        <v>0</v>
      </c>
      <c r="D1031" s="374">
        <f t="shared" si="683"/>
        <v>0</v>
      </c>
      <c r="E1031" s="374">
        <f t="shared" si="683"/>
        <v>0</v>
      </c>
      <c r="F1031" s="374">
        <f t="shared" si="683"/>
        <v>0</v>
      </c>
      <c r="G1031" s="276">
        <v>3</v>
      </c>
      <c r="H1031" s="277"/>
    </row>
    <row r="1032" spans="1:8" ht="42.75" x14ac:dyDescent="0.2">
      <c r="A1032" s="375">
        <v>3251</v>
      </c>
      <c r="B1032" s="376" t="s">
        <v>296</v>
      </c>
      <c r="C1032" s="359"/>
      <c r="D1032" s="359"/>
      <c r="E1032" s="360"/>
      <c r="F1032" s="359"/>
      <c r="G1032" s="276">
        <v>4</v>
      </c>
      <c r="H1032" s="277"/>
    </row>
    <row r="1033" spans="1:8" ht="28.5" x14ac:dyDescent="0.2">
      <c r="A1033" s="17">
        <v>329</v>
      </c>
      <c r="B1033" s="18" t="s">
        <v>29</v>
      </c>
      <c r="C1033" s="358">
        <f t="shared" ref="C1033:F1033" si="684">C1034</f>
        <v>0</v>
      </c>
      <c r="D1033" s="358">
        <f t="shared" si="684"/>
        <v>0</v>
      </c>
      <c r="E1033" s="358">
        <f t="shared" si="684"/>
        <v>0</v>
      </c>
      <c r="F1033" s="358">
        <f t="shared" si="684"/>
        <v>0</v>
      </c>
      <c r="G1033" s="276">
        <v>3</v>
      </c>
      <c r="H1033" s="277"/>
    </row>
    <row r="1034" spans="1:8" x14ac:dyDescent="0.2">
      <c r="A1034" s="19">
        <v>3293</v>
      </c>
      <c r="B1034" s="35" t="s">
        <v>70</v>
      </c>
      <c r="C1034" s="359"/>
      <c r="D1034" s="359"/>
      <c r="E1034" s="360"/>
      <c r="F1034" s="359"/>
      <c r="G1034" s="276">
        <v>4</v>
      </c>
      <c r="H1034" s="277"/>
    </row>
    <row r="1035" spans="1:8" ht="28.5" x14ac:dyDescent="0.2">
      <c r="A1035" s="15">
        <v>42</v>
      </c>
      <c r="B1035" s="16" t="s">
        <v>51</v>
      </c>
      <c r="C1035" s="282">
        <f t="shared" ref="C1035:F1036" si="685">C1036</f>
        <v>0</v>
      </c>
      <c r="D1035" s="282">
        <f t="shared" si="685"/>
        <v>0</v>
      </c>
      <c r="E1035" s="282">
        <f t="shared" si="685"/>
        <v>0</v>
      </c>
      <c r="F1035" s="282">
        <f t="shared" si="685"/>
        <v>0</v>
      </c>
      <c r="G1035" s="276">
        <v>2</v>
      </c>
      <c r="H1035" s="277"/>
    </row>
    <row r="1036" spans="1:8" x14ac:dyDescent="0.2">
      <c r="A1036" s="17">
        <v>422</v>
      </c>
      <c r="B1036" s="18" t="s">
        <v>52</v>
      </c>
      <c r="C1036" s="283">
        <f t="shared" si="685"/>
        <v>0</v>
      </c>
      <c r="D1036" s="283">
        <f t="shared" si="685"/>
        <v>0</v>
      </c>
      <c r="E1036" s="283">
        <f t="shared" si="685"/>
        <v>0</v>
      </c>
      <c r="F1036" s="283">
        <f t="shared" si="685"/>
        <v>0</v>
      </c>
      <c r="G1036" s="276">
        <v>3</v>
      </c>
      <c r="H1036" s="277"/>
    </row>
    <row r="1037" spans="1:8" ht="29.25" thickBot="1" x14ac:dyDescent="0.25">
      <c r="A1037" s="19">
        <v>4224</v>
      </c>
      <c r="B1037" s="35" t="s">
        <v>53</v>
      </c>
      <c r="C1037" s="284"/>
      <c r="D1037" s="284"/>
      <c r="E1037" s="285"/>
      <c r="F1037" s="284"/>
      <c r="G1037" s="276">
        <v>4</v>
      </c>
      <c r="H1037" s="277"/>
    </row>
    <row r="1038" spans="1:8" ht="35.25" customHeight="1" thickTop="1" x14ac:dyDescent="0.2">
      <c r="A1038" s="68" t="s">
        <v>301</v>
      </c>
      <c r="B1038" s="69" t="s">
        <v>302</v>
      </c>
      <c r="C1038" s="280">
        <f t="shared" ref="C1038:F1038" si="686">C1039+0</f>
        <v>0</v>
      </c>
      <c r="D1038" s="280">
        <f t="shared" si="686"/>
        <v>0</v>
      </c>
      <c r="E1038" s="280">
        <f t="shared" si="686"/>
        <v>0</v>
      </c>
      <c r="F1038" s="280">
        <f t="shared" si="686"/>
        <v>0</v>
      </c>
      <c r="G1038" s="276" t="s">
        <v>19</v>
      </c>
      <c r="H1038" s="277"/>
    </row>
    <row r="1039" spans="1:8" x14ac:dyDescent="0.2">
      <c r="A1039" s="366">
        <v>12</v>
      </c>
      <c r="B1039" s="70" t="s">
        <v>86</v>
      </c>
      <c r="C1039" s="281">
        <f t="shared" ref="C1039:D1039" si="687">C1040+C1045+C1054</f>
        <v>0</v>
      </c>
      <c r="D1039" s="281">
        <f t="shared" si="687"/>
        <v>0</v>
      </c>
      <c r="E1039" s="281">
        <f t="shared" ref="E1039:F1039" si="688">E1040+E1045+E1054</f>
        <v>0</v>
      </c>
      <c r="F1039" s="281">
        <f t="shared" si="688"/>
        <v>0</v>
      </c>
      <c r="G1039" s="276" t="s">
        <v>87</v>
      </c>
      <c r="H1039" s="277"/>
    </row>
    <row r="1040" spans="1:8" x14ac:dyDescent="0.2">
      <c r="A1040" s="367">
        <v>31</v>
      </c>
      <c r="B1040" s="71" t="s">
        <v>94</v>
      </c>
      <c r="C1040" s="332">
        <f t="shared" ref="C1040:D1040" si="689">C1041+C1043</f>
        <v>0</v>
      </c>
      <c r="D1040" s="332">
        <f t="shared" si="689"/>
        <v>0</v>
      </c>
      <c r="E1040" s="332">
        <f t="shared" ref="E1040:F1040" si="690">E1041+E1043</f>
        <v>0</v>
      </c>
      <c r="F1040" s="332">
        <f t="shared" si="690"/>
        <v>0</v>
      </c>
      <c r="G1040" s="276">
        <v>2</v>
      </c>
      <c r="H1040" s="277"/>
    </row>
    <row r="1041" spans="1:8" x14ac:dyDescent="0.2">
      <c r="A1041" s="368">
        <v>311</v>
      </c>
      <c r="B1041" s="47" t="s">
        <v>95</v>
      </c>
      <c r="C1041" s="358">
        <f t="shared" ref="C1041:F1041" si="691">C1042</f>
        <v>0</v>
      </c>
      <c r="D1041" s="358">
        <f t="shared" si="691"/>
        <v>0</v>
      </c>
      <c r="E1041" s="358">
        <f t="shared" si="691"/>
        <v>0</v>
      </c>
      <c r="F1041" s="358">
        <f t="shared" si="691"/>
        <v>0</v>
      </c>
      <c r="G1041" s="276">
        <v>3</v>
      </c>
      <c r="H1041" s="277"/>
    </row>
    <row r="1042" spans="1:8" x14ac:dyDescent="0.2">
      <c r="A1042" s="369">
        <v>3111</v>
      </c>
      <c r="B1042" s="72" t="s">
        <v>96</v>
      </c>
      <c r="C1042" s="359"/>
      <c r="D1042" s="359"/>
      <c r="E1042" s="360"/>
      <c r="F1042" s="359"/>
      <c r="G1042" s="276">
        <v>4</v>
      </c>
      <c r="H1042" s="277"/>
    </row>
    <row r="1043" spans="1:8" x14ac:dyDescent="0.2">
      <c r="A1043" s="368">
        <v>313</v>
      </c>
      <c r="B1043" s="47" t="s">
        <v>100</v>
      </c>
      <c r="C1043" s="358">
        <f t="shared" ref="C1043:F1043" si="692">C1044</f>
        <v>0</v>
      </c>
      <c r="D1043" s="358">
        <f t="shared" si="692"/>
        <v>0</v>
      </c>
      <c r="E1043" s="358">
        <f t="shared" si="692"/>
        <v>0</v>
      </c>
      <c r="F1043" s="358">
        <f t="shared" si="692"/>
        <v>0</v>
      </c>
      <c r="G1043" s="276">
        <v>3</v>
      </c>
      <c r="H1043" s="277"/>
    </row>
    <row r="1044" spans="1:8" ht="28.5" x14ac:dyDescent="0.2">
      <c r="A1044" s="369">
        <v>3132</v>
      </c>
      <c r="B1044" s="72" t="s">
        <v>101</v>
      </c>
      <c r="C1044" s="359"/>
      <c r="D1044" s="359"/>
      <c r="E1044" s="360"/>
      <c r="F1044" s="359"/>
      <c r="G1044" s="276">
        <v>4</v>
      </c>
      <c r="H1044" s="277"/>
    </row>
    <row r="1045" spans="1:8" x14ac:dyDescent="0.2">
      <c r="A1045" s="367">
        <v>32</v>
      </c>
      <c r="B1045" s="71" t="s">
        <v>22</v>
      </c>
      <c r="C1045" s="332">
        <f t="shared" ref="C1045:D1045" si="693">C1046+C1048+C1052</f>
        <v>0</v>
      </c>
      <c r="D1045" s="332">
        <f t="shared" si="693"/>
        <v>0</v>
      </c>
      <c r="E1045" s="332">
        <f t="shared" ref="E1045:F1045" si="694">E1046+E1048+E1052</f>
        <v>0</v>
      </c>
      <c r="F1045" s="332">
        <f t="shared" si="694"/>
        <v>0</v>
      </c>
      <c r="G1045" s="276">
        <v>2</v>
      </c>
      <c r="H1045" s="277"/>
    </row>
    <row r="1046" spans="1:8" x14ac:dyDescent="0.2">
      <c r="A1046" s="368">
        <v>321</v>
      </c>
      <c r="B1046" s="47" t="s">
        <v>102</v>
      </c>
      <c r="C1046" s="358">
        <f t="shared" ref="C1046:F1046" si="695">C1047</f>
        <v>0</v>
      </c>
      <c r="D1046" s="358">
        <f t="shared" si="695"/>
        <v>0</v>
      </c>
      <c r="E1046" s="358">
        <f t="shared" si="695"/>
        <v>0</v>
      </c>
      <c r="F1046" s="358">
        <f t="shared" si="695"/>
        <v>0</v>
      </c>
      <c r="G1046" s="276">
        <v>3</v>
      </c>
      <c r="H1046" s="277"/>
    </row>
    <row r="1047" spans="1:8" x14ac:dyDescent="0.2">
      <c r="A1047" s="369">
        <v>3211</v>
      </c>
      <c r="B1047" s="72" t="s">
        <v>103</v>
      </c>
      <c r="C1047" s="359"/>
      <c r="D1047" s="364"/>
      <c r="E1047" s="365"/>
      <c r="F1047" s="364"/>
      <c r="G1047" s="276">
        <v>4</v>
      </c>
      <c r="H1047" s="277"/>
    </row>
    <row r="1048" spans="1:8" x14ac:dyDescent="0.2">
      <c r="A1048" s="368">
        <v>323</v>
      </c>
      <c r="B1048" s="47" t="s">
        <v>299</v>
      </c>
      <c r="C1048" s="358">
        <f t="shared" ref="C1048:D1048" si="696">SUM(C1049:C1051)</f>
        <v>0</v>
      </c>
      <c r="D1048" s="358">
        <f t="shared" si="696"/>
        <v>0</v>
      </c>
      <c r="E1048" s="358">
        <f t="shared" ref="E1048" si="697">SUM(E1049:E1051)</f>
        <v>0</v>
      </c>
      <c r="F1048" s="358">
        <f t="shared" ref="F1048" si="698">SUM(F1049:F1051)</f>
        <v>0</v>
      </c>
      <c r="G1048" s="276">
        <v>3</v>
      </c>
      <c r="H1048" s="277"/>
    </row>
    <row r="1049" spans="1:8" x14ac:dyDescent="0.2">
      <c r="A1049" s="369">
        <v>3233</v>
      </c>
      <c r="B1049" s="72" t="s">
        <v>25</v>
      </c>
      <c r="C1049" s="359"/>
      <c r="D1049" s="359"/>
      <c r="E1049" s="360"/>
      <c r="F1049" s="359"/>
      <c r="G1049" s="276">
        <v>4</v>
      </c>
      <c r="H1049" s="277"/>
    </row>
    <row r="1050" spans="1:8" x14ac:dyDescent="0.2">
      <c r="A1050" s="369">
        <v>3237</v>
      </c>
      <c r="B1050" s="72" t="s">
        <v>303</v>
      </c>
      <c r="C1050" s="359"/>
      <c r="D1050" s="359"/>
      <c r="E1050" s="360"/>
      <c r="F1050" s="359"/>
      <c r="G1050" s="276">
        <v>4</v>
      </c>
      <c r="H1050" s="277"/>
    </row>
    <row r="1051" spans="1:8" x14ac:dyDescent="0.2">
      <c r="A1051" s="369">
        <v>3239</v>
      </c>
      <c r="B1051" s="72" t="s">
        <v>27</v>
      </c>
      <c r="C1051" s="359"/>
      <c r="D1051" s="359"/>
      <c r="E1051" s="360"/>
      <c r="F1051" s="359"/>
      <c r="G1051" s="276">
        <v>4</v>
      </c>
      <c r="H1051" s="277"/>
    </row>
    <row r="1052" spans="1:8" ht="28.5" x14ac:dyDescent="0.2">
      <c r="A1052" s="17">
        <v>329</v>
      </c>
      <c r="B1052" s="18" t="s">
        <v>29</v>
      </c>
      <c r="C1052" s="358">
        <f t="shared" ref="C1052:F1052" si="699">C1053</f>
        <v>0</v>
      </c>
      <c r="D1052" s="358">
        <f t="shared" si="699"/>
        <v>0</v>
      </c>
      <c r="E1052" s="358">
        <f t="shared" si="699"/>
        <v>0</v>
      </c>
      <c r="F1052" s="358">
        <f t="shared" si="699"/>
        <v>0</v>
      </c>
      <c r="G1052" s="276">
        <v>3</v>
      </c>
      <c r="H1052" s="277"/>
    </row>
    <row r="1053" spans="1:8" x14ac:dyDescent="0.2">
      <c r="A1053" s="19">
        <v>3293</v>
      </c>
      <c r="B1053" s="35" t="s">
        <v>70</v>
      </c>
      <c r="C1053" s="359"/>
      <c r="D1053" s="359"/>
      <c r="E1053" s="360"/>
      <c r="F1053" s="359"/>
      <c r="G1053" s="276">
        <v>4</v>
      </c>
      <c r="H1053" s="277"/>
    </row>
    <row r="1054" spans="1:8" ht="28.5" x14ac:dyDescent="0.2">
      <c r="A1054" s="367">
        <v>42</v>
      </c>
      <c r="B1054" s="71" t="s">
        <v>51</v>
      </c>
      <c r="C1054" s="332">
        <f t="shared" ref="C1054:F1055" si="700">C1055</f>
        <v>0</v>
      </c>
      <c r="D1054" s="332">
        <f t="shared" si="700"/>
        <v>0</v>
      </c>
      <c r="E1054" s="332">
        <f t="shared" si="700"/>
        <v>0</v>
      </c>
      <c r="F1054" s="332">
        <f t="shared" si="700"/>
        <v>0</v>
      </c>
      <c r="G1054" s="276">
        <v>2</v>
      </c>
      <c r="H1054" s="277"/>
    </row>
    <row r="1055" spans="1:8" x14ac:dyDescent="0.2">
      <c r="A1055" s="368">
        <v>422</v>
      </c>
      <c r="B1055" s="47" t="s">
        <v>52</v>
      </c>
      <c r="C1055" s="358">
        <f t="shared" si="700"/>
        <v>0</v>
      </c>
      <c r="D1055" s="358">
        <f t="shared" si="700"/>
        <v>0</v>
      </c>
      <c r="E1055" s="358">
        <f t="shared" si="700"/>
        <v>0</v>
      </c>
      <c r="F1055" s="358">
        <f t="shared" si="700"/>
        <v>0</v>
      </c>
      <c r="G1055" s="276">
        <v>3</v>
      </c>
      <c r="H1055" s="277"/>
    </row>
    <row r="1056" spans="1:8" ht="28.5" x14ac:dyDescent="0.2">
      <c r="A1056" s="369">
        <v>4224</v>
      </c>
      <c r="B1056" s="72" t="s">
        <v>53</v>
      </c>
      <c r="C1056" s="359"/>
      <c r="D1056" s="359"/>
      <c r="E1056" s="360"/>
      <c r="F1056" s="359"/>
      <c r="G1056" s="276">
        <v>4</v>
      </c>
      <c r="H1056" s="277"/>
    </row>
    <row r="1057" spans="1:8" x14ac:dyDescent="0.2">
      <c r="A1057" s="33">
        <v>26387</v>
      </c>
      <c r="B1057" s="34" t="s">
        <v>304</v>
      </c>
      <c r="C1057" s="278">
        <f t="shared" ref="C1057:E1057" si="701">C1058+C1108</f>
        <v>0</v>
      </c>
      <c r="D1057" s="278">
        <f t="shared" si="701"/>
        <v>0</v>
      </c>
      <c r="E1057" s="278">
        <f t="shared" si="701"/>
        <v>0</v>
      </c>
      <c r="F1057" s="278">
        <f t="shared" ref="F1057" si="702">F1058+F1108</f>
        <v>0</v>
      </c>
      <c r="G1057" s="276" t="s">
        <v>14</v>
      </c>
      <c r="H1057" s="277"/>
    </row>
    <row r="1058" spans="1:8" ht="28.5" x14ac:dyDescent="0.2">
      <c r="A1058" s="9">
        <v>3602</v>
      </c>
      <c r="B1058" s="10" t="s">
        <v>131</v>
      </c>
      <c r="C1058" s="279">
        <f t="shared" ref="C1058:E1058" si="703">C1059+0+C1079</f>
        <v>0</v>
      </c>
      <c r="D1058" s="279">
        <f t="shared" si="703"/>
        <v>0</v>
      </c>
      <c r="E1058" s="279">
        <f t="shared" si="703"/>
        <v>0</v>
      </c>
      <c r="F1058" s="279">
        <f t="shared" ref="F1058" si="704">F1059+0+F1079</f>
        <v>0</v>
      </c>
      <c r="G1058" s="276" t="s">
        <v>16</v>
      </c>
      <c r="H1058" s="277"/>
    </row>
    <row r="1059" spans="1:8" ht="28.5" x14ac:dyDescent="0.2">
      <c r="A1059" s="11" t="s">
        <v>305</v>
      </c>
      <c r="B1059" s="12" t="s">
        <v>306</v>
      </c>
      <c r="C1059" s="280">
        <f t="shared" ref="C1059:F1059" si="705">C1060+0+0+0+0+0+0</f>
        <v>0</v>
      </c>
      <c r="D1059" s="280">
        <f t="shared" si="705"/>
        <v>0</v>
      </c>
      <c r="E1059" s="280">
        <f t="shared" si="705"/>
        <v>0</v>
      </c>
      <c r="F1059" s="280">
        <f t="shared" si="705"/>
        <v>0</v>
      </c>
      <c r="G1059" s="276" t="s">
        <v>19</v>
      </c>
      <c r="H1059" s="277"/>
    </row>
    <row r="1060" spans="1:8" x14ac:dyDescent="0.2">
      <c r="A1060" s="13">
        <v>11</v>
      </c>
      <c r="B1060" s="14" t="s">
        <v>20</v>
      </c>
      <c r="C1060" s="281">
        <f t="shared" ref="C1060:D1060" si="706">C1061+C1074</f>
        <v>0</v>
      </c>
      <c r="D1060" s="281">
        <f t="shared" si="706"/>
        <v>0</v>
      </c>
      <c r="E1060" s="281">
        <f t="shared" ref="E1060:F1060" si="707">E1061+E1074</f>
        <v>0</v>
      </c>
      <c r="F1060" s="281">
        <f t="shared" si="707"/>
        <v>0</v>
      </c>
      <c r="G1060" s="276" t="s">
        <v>21</v>
      </c>
      <c r="H1060" s="301"/>
    </row>
    <row r="1061" spans="1:8" ht="28.5" x14ac:dyDescent="0.2">
      <c r="A1061" s="15">
        <v>42</v>
      </c>
      <c r="B1061" s="16" t="s">
        <v>51</v>
      </c>
      <c r="C1061" s="282">
        <f t="shared" ref="C1061:D1061" si="708">C1062+C1064+C1070+C1072</f>
        <v>0</v>
      </c>
      <c r="D1061" s="282">
        <f t="shared" si="708"/>
        <v>0</v>
      </c>
      <c r="E1061" s="282">
        <f t="shared" ref="E1061:F1061" si="709">E1062+E1064+E1070+E1072</f>
        <v>0</v>
      </c>
      <c r="F1061" s="282">
        <f t="shared" si="709"/>
        <v>0</v>
      </c>
      <c r="G1061" s="276">
        <v>2</v>
      </c>
      <c r="H1061" s="277"/>
    </row>
    <row r="1062" spans="1:8" x14ac:dyDescent="0.2">
      <c r="A1062" s="17">
        <v>421</v>
      </c>
      <c r="B1062" s="18" t="s">
        <v>143</v>
      </c>
      <c r="C1062" s="283">
        <f t="shared" ref="C1062:F1062" si="710">C1063</f>
        <v>0</v>
      </c>
      <c r="D1062" s="283">
        <f t="shared" si="710"/>
        <v>0</v>
      </c>
      <c r="E1062" s="283">
        <f t="shared" si="710"/>
        <v>0</v>
      </c>
      <c r="F1062" s="283">
        <f t="shared" si="710"/>
        <v>0</v>
      </c>
      <c r="G1062" s="276">
        <v>3</v>
      </c>
      <c r="H1062" s="277"/>
    </row>
    <row r="1063" spans="1:8" x14ac:dyDescent="0.2">
      <c r="A1063" s="19">
        <v>4212</v>
      </c>
      <c r="B1063" s="73" t="s">
        <v>144</v>
      </c>
      <c r="C1063" s="377"/>
      <c r="D1063" s="377"/>
      <c r="E1063" s="378"/>
      <c r="F1063" s="377"/>
      <c r="G1063" s="276">
        <v>4</v>
      </c>
      <c r="H1063" s="277"/>
    </row>
    <row r="1064" spans="1:8" x14ac:dyDescent="0.2">
      <c r="A1064" s="17">
        <v>422</v>
      </c>
      <c r="B1064" s="18" t="s">
        <v>52</v>
      </c>
      <c r="C1064" s="283">
        <f t="shared" ref="C1064:D1064" si="711">SUM(C1065:C1069)</f>
        <v>0</v>
      </c>
      <c r="D1064" s="283">
        <f t="shared" si="711"/>
        <v>0</v>
      </c>
      <c r="E1064" s="283">
        <f t="shared" ref="E1064" si="712">SUM(E1065:E1069)</f>
        <v>0</v>
      </c>
      <c r="F1064" s="283">
        <f t="shared" ref="F1064" si="713">SUM(F1065:F1069)</f>
        <v>0</v>
      </c>
      <c r="G1064" s="276">
        <v>3</v>
      </c>
      <c r="H1064" s="277"/>
    </row>
    <row r="1065" spans="1:8" x14ac:dyDescent="0.2">
      <c r="A1065" s="19">
        <v>4221</v>
      </c>
      <c r="B1065" s="74" t="s">
        <v>121</v>
      </c>
      <c r="C1065" s="226"/>
      <c r="D1065" s="226"/>
      <c r="E1065" s="188"/>
      <c r="F1065" s="226"/>
      <c r="G1065" s="276">
        <v>4</v>
      </c>
      <c r="H1065" s="277"/>
    </row>
    <row r="1066" spans="1:8" x14ac:dyDescent="0.2">
      <c r="A1066" s="19">
        <v>4222</v>
      </c>
      <c r="B1066" s="74" t="s">
        <v>122</v>
      </c>
      <c r="C1066" s="226"/>
      <c r="D1066" s="226"/>
      <c r="E1066" s="188"/>
      <c r="F1066" s="226"/>
      <c r="G1066" s="276">
        <v>4</v>
      </c>
      <c r="H1066" s="277"/>
    </row>
    <row r="1067" spans="1:8" x14ac:dyDescent="0.2">
      <c r="A1067" s="19">
        <v>4223</v>
      </c>
      <c r="B1067" s="74" t="s">
        <v>157</v>
      </c>
      <c r="C1067" s="226"/>
      <c r="D1067" s="226"/>
      <c r="E1067" s="188"/>
      <c r="F1067" s="226"/>
      <c r="G1067" s="276">
        <v>4</v>
      </c>
      <c r="H1067" s="277"/>
    </row>
    <row r="1068" spans="1:8" ht="28.5" x14ac:dyDescent="0.2">
      <c r="A1068" s="19">
        <v>4224</v>
      </c>
      <c r="B1068" s="35" t="s">
        <v>53</v>
      </c>
      <c r="C1068" s="226"/>
      <c r="D1068" s="226"/>
      <c r="E1068" s="188"/>
      <c r="F1068" s="226"/>
      <c r="G1068" s="276">
        <v>4</v>
      </c>
      <c r="H1068" s="277"/>
    </row>
    <row r="1069" spans="1:8" ht="28.5" x14ac:dyDescent="0.2">
      <c r="A1069" s="19">
        <v>4227</v>
      </c>
      <c r="B1069" s="35" t="s">
        <v>216</v>
      </c>
      <c r="C1069" s="226"/>
      <c r="D1069" s="226"/>
      <c r="E1069" s="188"/>
      <c r="F1069" s="226"/>
      <c r="G1069" s="276">
        <v>4</v>
      </c>
      <c r="H1069" s="277"/>
    </row>
    <row r="1070" spans="1:8" x14ac:dyDescent="0.2">
      <c r="A1070" s="17">
        <v>423</v>
      </c>
      <c r="B1070" s="18" t="s">
        <v>167</v>
      </c>
      <c r="C1070" s="283">
        <f t="shared" ref="C1070:F1070" si="714">C1071</f>
        <v>0</v>
      </c>
      <c r="D1070" s="283">
        <f t="shared" si="714"/>
        <v>0</v>
      </c>
      <c r="E1070" s="283">
        <f t="shared" si="714"/>
        <v>0</v>
      </c>
      <c r="F1070" s="283">
        <f t="shared" si="714"/>
        <v>0</v>
      </c>
      <c r="G1070" s="276">
        <v>3</v>
      </c>
      <c r="H1070" s="277"/>
    </row>
    <row r="1071" spans="1:8" ht="28.5" x14ac:dyDescent="0.2">
      <c r="A1071" s="19">
        <v>4231</v>
      </c>
      <c r="B1071" s="35" t="s">
        <v>200</v>
      </c>
      <c r="C1071" s="284"/>
      <c r="D1071" s="284"/>
      <c r="E1071" s="285"/>
      <c r="F1071" s="284"/>
      <c r="G1071" s="276">
        <v>4</v>
      </c>
      <c r="H1071" s="277"/>
    </row>
    <row r="1072" spans="1:8" ht="28.5" x14ac:dyDescent="0.2">
      <c r="A1072" s="17">
        <v>426</v>
      </c>
      <c r="B1072" s="18" t="s">
        <v>123</v>
      </c>
      <c r="C1072" s="330">
        <f t="shared" ref="C1072:F1072" si="715">C1073</f>
        <v>0</v>
      </c>
      <c r="D1072" s="330">
        <f t="shared" si="715"/>
        <v>0</v>
      </c>
      <c r="E1072" s="330">
        <f t="shared" si="715"/>
        <v>0</v>
      </c>
      <c r="F1072" s="330">
        <f t="shared" si="715"/>
        <v>0</v>
      </c>
      <c r="G1072" s="276">
        <v>3</v>
      </c>
      <c r="H1072" s="277"/>
    </row>
    <row r="1073" spans="1:8" x14ac:dyDescent="0.2">
      <c r="A1073" s="19">
        <v>4262</v>
      </c>
      <c r="B1073" s="35" t="s">
        <v>124</v>
      </c>
      <c r="C1073" s="226"/>
      <c r="D1073" s="226"/>
      <c r="E1073" s="188"/>
      <c r="F1073" s="226"/>
      <c r="G1073" s="276">
        <v>4</v>
      </c>
      <c r="H1073" s="277"/>
    </row>
    <row r="1074" spans="1:8" ht="28.5" x14ac:dyDescent="0.2">
      <c r="A1074" s="15">
        <v>45</v>
      </c>
      <c r="B1074" s="16" t="s">
        <v>125</v>
      </c>
      <c r="C1074" s="282">
        <f t="shared" ref="C1074:D1074" si="716">C1075+C1077</f>
        <v>0</v>
      </c>
      <c r="D1074" s="282">
        <f t="shared" si="716"/>
        <v>0</v>
      </c>
      <c r="E1074" s="282">
        <f t="shared" ref="E1074:F1074" si="717">E1075+E1077</f>
        <v>0</v>
      </c>
      <c r="F1074" s="282">
        <f t="shared" si="717"/>
        <v>0</v>
      </c>
      <c r="G1074" s="276">
        <v>2</v>
      </c>
      <c r="H1074" s="277"/>
    </row>
    <row r="1075" spans="1:8" ht="28.5" x14ac:dyDescent="0.2">
      <c r="A1075" s="17">
        <v>451</v>
      </c>
      <c r="B1075" s="18" t="s">
        <v>126</v>
      </c>
      <c r="C1075" s="283">
        <f t="shared" ref="C1075:F1075" si="718">C1076</f>
        <v>0</v>
      </c>
      <c r="D1075" s="283">
        <f t="shared" si="718"/>
        <v>0</v>
      </c>
      <c r="E1075" s="283">
        <f t="shared" si="718"/>
        <v>0</v>
      </c>
      <c r="F1075" s="283">
        <f t="shared" si="718"/>
        <v>0</v>
      </c>
      <c r="G1075" s="276">
        <v>3</v>
      </c>
      <c r="H1075" s="277"/>
    </row>
    <row r="1076" spans="1:8" ht="28.5" x14ac:dyDescent="0.2">
      <c r="A1076" s="19">
        <v>4511</v>
      </c>
      <c r="B1076" s="35" t="s">
        <v>126</v>
      </c>
      <c r="C1076" s="226"/>
      <c r="D1076" s="226"/>
      <c r="E1076" s="188"/>
      <c r="F1076" s="226"/>
      <c r="G1076" s="276">
        <v>4</v>
      </c>
      <c r="H1076" s="277"/>
    </row>
    <row r="1077" spans="1:8" ht="28.5" x14ac:dyDescent="0.2">
      <c r="A1077" s="17">
        <v>452</v>
      </c>
      <c r="B1077" s="18" t="s">
        <v>261</v>
      </c>
      <c r="C1077" s="330">
        <f t="shared" ref="C1077:F1077" si="719">C1078</f>
        <v>0</v>
      </c>
      <c r="D1077" s="330">
        <f t="shared" si="719"/>
        <v>0</v>
      </c>
      <c r="E1077" s="330">
        <f t="shared" si="719"/>
        <v>0</v>
      </c>
      <c r="F1077" s="330">
        <f t="shared" si="719"/>
        <v>0</v>
      </c>
      <c r="G1077" s="276">
        <v>3</v>
      </c>
      <c r="H1077" s="277"/>
    </row>
    <row r="1078" spans="1:8" ht="28.5" x14ac:dyDescent="0.2">
      <c r="A1078" s="19">
        <v>4521</v>
      </c>
      <c r="B1078" s="35" t="s">
        <v>261</v>
      </c>
      <c r="C1078" s="226"/>
      <c r="D1078" s="226"/>
      <c r="E1078" s="188"/>
      <c r="F1078" s="226"/>
      <c r="G1078" s="276">
        <v>4</v>
      </c>
      <c r="H1078" s="277"/>
    </row>
    <row r="1079" spans="1:8" ht="28.5" x14ac:dyDescent="0.2">
      <c r="A1079" s="11" t="s">
        <v>307</v>
      </c>
      <c r="B1079" s="12" t="s">
        <v>264</v>
      </c>
      <c r="C1079" s="280">
        <f t="shared" ref="C1079:E1079" si="720">C1080+0+C1104</f>
        <v>0</v>
      </c>
      <c r="D1079" s="280">
        <f t="shared" si="720"/>
        <v>0</v>
      </c>
      <c r="E1079" s="280">
        <f t="shared" si="720"/>
        <v>0</v>
      </c>
      <c r="F1079" s="280">
        <f t="shared" ref="F1079" si="721">F1080+0+F1104</f>
        <v>0</v>
      </c>
      <c r="G1079" s="276" t="s">
        <v>19</v>
      </c>
      <c r="H1079" s="277"/>
    </row>
    <row r="1080" spans="1:8" x14ac:dyDescent="0.2">
      <c r="A1080" s="13">
        <v>11</v>
      </c>
      <c r="B1080" s="14" t="s">
        <v>20</v>
      </c>
      <c r="C1080" s="281">
        <f t="shared" ref="C1080:D1080" si="722">C1081+C1089+C1101</f>
        <v>0</v>
      </c>
      <c r="D1080" s="281">
        <f t="shared" si="722"/>
        <v>0</v>
      </c>
      <c r="E1080" s="281">
        <f t="shared" ref="E1080:F1080" si="723">E1081+E1089+E1101</f>
        <v>0</v>
      </c>
      <c r="F1080" s="281">
        <f t="shared" si="723"/>
        <v>0</v>
      </c>
      <c r="G1080" s="276" t="s">
        <v>21</v>
      </c>
      <c r="H1080" s="301"/>
    </row>
    <row r="1081" spans="1:8" x14ac:dyDescent="0.2">
      <c r="A1081" s="15">
        <v>32</v>
      </c>
      <c r="B1081" s="16" t="s">
        <v>22</v>
      </c>
      <c r="C1081" s="282">
        <f t="shared" ref="C1081:D1081" si="724">C1085+C1082</f>
        <v>0</v>
      </c>
      <c r="D1081" s="282">
        <f t="shared" si="724"/>
        <v>0</v>
      </c>
      <c r="E1081" s="282">
        <f t="shared" ref="E1081:F1081" si="725">E1085+E1082</f>
        <v>0</v>
      </c>
      <c r="F1081" s="282">
        <f t="shared" si="725"/>
        <v>0</v>
      </c>
      <c r="G1081" s="276">
        <v>2</v>
      </c>
      <c r="H1081" s="277"/>
    </row>
    <row r="1082" spans="1:8" x14ac:dyDescent="0.2">
      <c r="A1082" s="52">
        <v>322</v>
      </c>
      <c r="B1082" s="28" t="s">
        <v>106</v>
      </c>
      <c r="C1082" s="283">
        <f t="shared" ref="C1082:E1082" si="726">SUM(C1083:C1084)</f>
        <v>0</v>
      </c>
      <c r="D1082" s="283">
        <f t="shared" si="726"/>
        <v>0</v>
      </c>
      <c r="E1082" s="283">
        <f t="shared" si="726"/>
        <v>0</v>
      </c>
      <c r="F1082" s="283">
        <f t="shared" ref="F1082" si="727">SUM(F1083:F1084)</f>
        <v>0</v>
      </c>
      <c r="G1082" s="276">
        <v>3</v>
      </c>
      <c r="H1082" s="277"/>
    </row>
    <row r="1083" spans="1:8" ht="28.5" x14ac:dyDescent="0.2">
      <c r="A1083" s="30">
        <v>3221</v>
      </c>
      <c r="B1083" s="65" t="s">
        <v>107</v>
      </c>
      <c r="C1083" s="348"/>
      <c r="D1083" s="348"/>
      <c r="E1083" s="349"/>
      <c r="F1083" s="348"/>
      <c r="G1083" s="276">
        <v>4</v>
      </c>
      <c r="H1083" s="277"/>
    </row>
    <row r="1084" spans="1:8" x14ac:dyDescent="0.2">
      <c r="A1084" s="30">
        <v>3225</v>
      </c>
      <c r="B1084" s="65" t="s">
        <v>155</v>
      </c>
      <c r="C1084" s="348"/>
      <c r="D1084" s="348"/>
      <c r="E1084" s="349"/>
      <c r="F1084" s="348"/>
      <c r="G1084" s="276">
        <v>4</v>
      </c>
      <c r="H1084" s="277"/>
    </row>
    <row r="1085" spans="1:8" x14ac:dyDescent="0.2">
      <c r="A1085" s="17">
        <v>323</v>
      </c>
      <c r="B1085" s="18" t="s">
        <v>23</v>
      </c>
      <c r="C1085" s="283">
        <f t="shared" ref="C1085:D1085" si="728">SUM(C1086:C1088)</f>
        <v>0</v>
      </c>
      <c r="D1085" s="283">
        <f t="shared" si="728"/>
        <v>0</v>
      </c>
      <c r="E1085" s="283">
        <f t="shared" ref="E1085:F1085" si="729">SUM(E1086:E1088)</f>
        <v>0</v>
      </c>
      <c r="F1085" s="283">
        <f t="shared" si="729"/>
        <v>0</v>
      </c>
      <c r="G1085" s="276">
        <v>3</v>
      </c>
      <c r="H1085" s="277"/>
    </row>
    <row r="1086" spans="1:8" x14ac:dyDescent="0.2">
      <c r="A1086" s="19">
        <v>3233</v>
      </c>
      <c r="B1086" s="35" t="s">
        <v>25</v>
      </c>
      <c r="C1086" s="284"/>
      <c r="D1086" s="284"/>
      <c r="E1086" s="285"/>
      <c r="F1086" s="284"/>
      <c r="G1086" s="276">
        <v>4</v>
      </c>
      <c r="H1086" s="277"/>
    </row>
    <row r="1087" spans="1:8" x14ac:dyDescent="0.2">
      <c r="A1087" s="19">
        <v>3237</v>
      </c>
      <c r="B1087" s="35" t="s">
        <v>26</v>
      </c>
      <c r="C1087" s="284"/>
      <c r="D1087" s="284"/>
      <c r="E1087" s="285"/>
      <c r="F1087" s="284"/>
      <c r="G1087" s="276">
        <v>4</v>
      </c>
      <c r="H1087" s="277"/>
    </row>
    <row r="1088" spans="1:8" x14ac:dyDescent="0.2">
      <c r="A1088" s="19">
        <v>3239</v>
      </c>
      <c r="B1088" s="35" t="s">
        <v>27</v>
      </c>
      <c r="C1088" s="284"/>
      <c r="D1088" s="284"/>
      <c r="E1088" s="285"/>
      <c r="F1088" s="284"/>
      <c r="G1088" s="276">
        <v>4</v>
      </c>
      <c r="H1088" s="277"/>
    </row>
    <row r="1089" spans="1:8" ht="28.5" x14ac:dyDescent="0.2">
      <c r="A1089" s="15">
        <v>42</v>
      </c>
      <c r="B1089" s="16" t="s">
        <v>51</v>
      </c>
      <c r="C1089" s="309">
        <f t="shared" ref="C1089:E1089" si="730">C1090+C1092+C1099</f>
        <v>0</v>
      </c>
      <c r="D1089" s="309">
        <f t="shared" si="730"/>
        <v>0</v>
      </c>
      <c r="E1089" s="309">
        <f t="shared" si="730"/>
        <v>0</v>
      </c>
      <c r="F1089" s="309">
        <f t="shared" ref="F1089" si="731">F1090+F1092+F1099</f>
        <v>0</v>
      </c>
      <c r="G1089" s="276">
        <v>2</v>
      </c>
      <c r="H1089" s="277"/>
    </row>
    <row r="1090" spans="1:8" x14ac:dyDescent="0.2">
      <c r="A1090" s="17">
        <v>421</v>
      </c>
      <c r="B1090" s="18" t="s">
        <v>143</v>
      </c>
      <c r="C1090" s="330">
        <f t="shared" ref="C1090:F1090" si="732">C1091</f>
        <v>0</v>
      </c>
      <c r="D1090" s="330">
        <f t="shared" si="732"/>
        <v>0</v>
      </c>
      <c r="E1090" s="330">
        <f t="shared" si="732"/>
        <v>0</v>
      </c>
      <c r="F1090" s="330">
        <f t="shared" si="732"/>
        <v>0</v>
      </c>
      <c r="G1090" s="276">
        <v>3</v>
      </c>
      <c r="H1090" s="277"/>
    </row>
    <row r="1091" spans="1:8" x14ac:dyDescent="0.2">
      <c r="A1091" s="19">
        <v>4212</v>
      </c>
      <c r="B1091" s="35" t="s">
        <v>144</v>
      </c>
      <c r="C1091" s="284"/>
      <c r="D1091" s="284"/>
      <c r="E1091" s="285"/>
      <c r="F1091" s="284"/>
      <c r="G1091" s="276">
        <v>4</v>
      </c>
      <c r="H1091" s="277"/>
    </row>
    <row r="1092" spans="1:8" x14ac:dyDescent="0.2">
      <c r="A1092" s="379">
        <v>422</v>
      </c>
      <c r="B1092" s="380" t="s">
        <v>52</v>
      </c>
      <c r="C1092" s="185">
        <f t="shared" ref="C1092:E1092" si="733">SUM(C1093:C1098)</f>
        <v>0</v>
      </c>
      <c r="D1092" s="185">
        <f t="shared" si="733"/>
        <v>0</v>
      </c>
      <c r="E1092" s="185">
        <f t="shared" si="733"/>
        <v>0</v>
      </c>
      <c r="F1092" s="185">
        <f t="shared" ref="F1092" si="734">SUM(F1093:F1098)</f>
        <v>0</v>
      </c>
      <c r="G1092" s="276">
        <v>3</v>
      </c>
      <c r="H1092" s="277"/>
    </row>
    <row r="1093" spans="1:8" x14ac:dyDescent="0.2">
      <c r="A1093" s="381">
        <v>4221</v>
      </c>
      <c r="B1093" s="382" t="s">
        <v>121</v>
      </c>
      <c r="C1093" s="226"/>
      <c r="D1093" s="226"/>
      <c r="E1093" s="188"/>
      <c r="F1093" s="226"/>
      <c r="G1093" s="276">
        <v>4</v>
      </c>
      <c r="H1093" s="277"/>
    </row>
    <row r="1094" spans="1:8" x14ac:dyDescent="0.2">
      <c r="A1094" s="381">
        <v>4222</v>
      </c>
      <c r="B1094" s="382" t="s">
        <v>122</v>
      </c>
      <c r="C1094" s="284"/>
      <c r="D1094" s="284"/>
      <c r="E1094" s="285"/>
      <c r="F1094" s="284"/>
      <c r="G1094" s="276">
        <v>4</v>
      </c>
      <c r="H1094" s="277"/>
    </row>
    <row r="1095" spans="1:8" x14ac:dyDescent="0.2">
      <c r="A1095" s="381">
        <v>4223</v>
      </c>
      <c r="B1095" s="382" t="s">
        <v>157</v>
      </c>
      <c r="C1095" s="284"/>
      <c r="D1095" s="284"/>
      <c r="E1095" s="285"/>
      <c r="F1095" s="284"/>
      <c r="G1095" s="276">
        <v>4</v>
      </c>
      <c r="H1095" s="277"/>
    </row>
    <row r="1096" spans="1:8" ht="28.5" x14ac:dyDescent="0.2">
      <c r="A1096" s="381">
        <v>4224</v>
      </c>
      <c r="B1096" s="382" t="s">
        <v>53</v>
      </c>
      <c r="C1096" s="284"/>
      <c r="D1096" s="284"/>
      <c r="E1096" s="285"/>
      <c r="F1096" s="284"/>
      <c r="G1096" s="276">
        <v>4</v>
      </c>
      <c r="H1096" s="277"/>
    </row>
    <row r="1097" spans="1:8" x14ac:dyDescent="0.2">
      <c r="A1097" s="381">
        <v>4225</v>
      </c>
      <c r="B1097" s="382" t="s">
        <v>244</v>
      </c>
      <c r="C1097" s="284"/>
      <c r="D1097" s="284"/>
      <c r="E1097" s="285"/>
      <c r="F1097" s="284"/>
      <c r="G1097" s="276">
        <v>4</v>
      </c>
      <c r="H1097" s="277"/>
    </row>
    <row r="1098" spans="1:8" ht="28.5" x14ac:dyDescent="0.2">
      <c r="A1098" s="381">
        <v>4227</v>
      </c>
      <c r="B1098" s="382" t="s">
        <v>216</v>
      </c>
      <c r="C1098" s="226"/>
      <c r="D1098" s="226"/>
      <c r="E1098" s="188"/>
      <c r="F1098" s="226"/>
      <c r="G1098" s="276">
        <v>4</v>
      </c>
      <c r="H1098" s="277"/>
    </row>
    <row r="1099" spans="1:8" ht="28.5" x14ac:dyDescent="0.2">
      <c r="A1099" s="379">
        <v>426</v>
      </c>
      <c r="B1099" s="380" t="s">
        <v>123</v>
      </c>
      <c r="C1099" s="64">
        <f t="shared" ref="C1099:F1099" si="735">C1100</f>
        <v>0</v>
      </c>
      <c r="D1099" s="64">
        <f t="shared" si="735"/>
        <v>0</v>
      </c>
      <c r="E1099" s="64">
        <f t="shared" si="735"/>
        <v>0</v>
      </c>
      <c r="F1099" s="64">
        <f t="shared" si="735"/>
        <v>0</v>
      </c>
      <c r="G1099" s="276">
        <v>3</v>
      </c>
      <c r="H1099" s="277"/>
    </row>
    <row r="1100" spans="1:8" x14ac:dyDescent="0.2">
      <c r="A1100" s="381">
        <v>4262</v>
      </c>
      <c r="B1100" s="382" t="s">
        <v>124</v>
      </c>
      <c r="C1100" s="227"/>
      <c r="D1100" s="227"/>
      <c r="E1100" s="75"/>
      <c r="F1100" s="227"/>
      <c r="G1100" s="276">
        <v>4</v>
      </c>
      <c r="H1100" s="277"/>
    </row>
    <row r="1101" spans="1:8" ht="28.5" x14ac:dyDescent="0.2">
      <c r="A1101" s="15">
        <v>45</v>
      </c>
      <c r="B1101" s="16" t="s">
        <v>125</v>
      </c>
      <c r="C1101" s="282">
        <f t="shared" ref="C1101:F1102" si="736">C1102</f>
        <v>0</v>
      </c>
      <c r="D1101" s="282">
        <f t="shared" si="736"/>
        <v>0</v>
      </c>
      <c r="E1101" s="282">
        <f t="shared" si="736"/>
        <v>0</v>
      </c>
      <c r="F1101" s="282">
        <f t="shared" si="736"/>
        <v>0</v>
      </c>
      <c r="G1101" s="276">
        <v>2</v>
      </c>
      <c r="H1101" s="277"/>
    </row>
    <row r="1102" spans="1:8" ht="28.5" x14ac:dyDescent="0.2">
      <c r="A1102" s="17">
        <v>451</v>
      </c>
      <c r="B1102" s="18" t="s">
        <v>126</v>
      </c>
      <c r="C1102" s="283">
        <f t="shared" si="736"/>
        <v>0</v>
      </c>
      <c r="D1102" s="283">
        <f t="shared" si="736"/>
        <v>0</v>
      </c>
      <c r="E1102" s="283">
        <f t="shared" si="736"/>
        <v>0</v>
      </c>
      <c r="F1102" s="283">
        <f t="shared" si="736"/>
        <v>0</v>
      </c>
      <c r="G1102" s="276">
        <v>3</v>
      </c>
      <c r="H1102" s="277"/>
    </row>
    <row r="1103" spans="1:8" ht="28.5" x14ac:dyDescent="0.2">
      <c r="A1103" s="19">
        <v>4511</v>
      </c>
      <c r="B1103" s="35" t="s">
        <v>126</v>
      </c>
      <c r="C1103" s="284"/>
      <c r="D1103" s="284"/>
      <c r="E1103" s="285"/>
      <c r="F1103" s="284"/>
      <c r="G1103" s="276">
        <v>4</v>
      </c>
      <c r="H1103" s="277"/>
    </row>
    <row r="1104" spans="1:8" x14ac:dyDescent="0.2">
      <c r="A1104" s="13">
        <v>815</v>
      </c>
      <c r="B1104" s="14" t="s">
        <v>171</v>
      </c>
      <c r="C1104" s="281">
        <f t="shared" ref="C1104:F1104" si="737">C1105</f>
        <v>0</v>
      </c>
      <c r="D1104" s="281">
        <f t="shared" si="737"/>
        <v>0</v>
      </c>
      <c r="E1104" s="281">
        <f t="shared" si="737"/>
        <v>0</v>
      </c>
      <c r="F1104" s="281">
        <f t="shared" si="737"/>
        <v>0</v>
      </c>
      <c r="G1104" s="276" t="s">
        <v>172</v>
      </c>
      <c r="H1104" s="277"/>
    </row>
    <row r="1105" spans="1:8" ht="28.5" x14ac:dyDescent="0.2">
      <c r="A1105" s="15">
        <v>45</v>
      </c>
      <c r="B1105" s="16" t="s">
        <v>125</v>
      </c>
      <c r="C1105" s="282">
        <f t="shared" ref="C1105:F1106" si="738">C1106</f>
        <v>0</v>
      </c>
      <c r="D1105" s="282">
        <f t="shared" si="738"/>
        <v>0</v>
      </c>
      <c r="E1105" s="282">
        <f t="shared" si="738"/>
        <v>0</v>
      </c>
      <c r="F1105" s="282">
        <f t="shared" si="738"/>
        <v>0</v>
      </c>
      <c r="G1105" s="276">
        <v>2</v>
      </c>
      <c r="H1105" s="277"/>
    </row>
    <row r="1106" spans="1:8" ht="28.5" x14ac:dyDescent="0.2">
      <c r="A1106" s="17">
        <v>451</v>
      </c>
      <c r="B1106" s="18" t="s">
        <v>126</v>
      </c>
      <c r="C1106" s="283">
        <f t="shared" si="738"/>
        <v>0</v>
      </c>
      <c r="D1106" s="283">
        <f t="shared" si="738"/>
        <v>0</v>
      </c>
      <c r="E1106" s="283">
        <f t="shared" si="738"/>
        <v>0</v>
      </c>
      <c r="F1106" s="283">
        <f t="shared" si="738"/>
        <v>0</v>
      </c>
      <c r="G1106" s="276">
        <v>3</v>
      </c>
      <c r="H1106" s="277"/>
    </row>
    <row r="1107" spans="1:8" ht="28.5" x14ac:dyDescent="0.2">
      <c r="A1107" s="19">
        <v>4511</v>
      </c>
      <c r="B1107" s="35" t="s">
        <v>126</v>
      </c>
      <c r="C1107" s="226"/>
      <c r="D1107" s="226"/>
      <c r="E1107" s="188"/>
      <c r="F1107" s="226"/>
      <c r="G1107" s="276">
        <v>4</v>
      </c>
      <c r="H1107" s="277"/>
    </row>
    <row r="1108" spans="1:8" ht="28.5" x14ac:dyDescent="0.2">
      <c r="A1108" s="9">
        <v>3605</v>
      </c>
      <c r="B1108" s="10" t="s">
        <v>233</v>
      </c>
      <c r="C1108" s="279">
        <f t="shared" ref="C1108:E1108" si="739">C1109+C1121</f>
        <v>0</v>
      </c>
      <c r="D1108" s="279">
        <f t="shared" si="739"/>
        <v>0</v>
      </c>
      <c r="E1108" s="279">
        <f t="shared" si="739"/>
        <v>0</v>
      </c>
      <c r="F1108" s="279">
        <f t="shared" ref="F1108" si="740">F1109+F1121</f>
        <v>0</v>
      </c>
      <c r="G1108" s="276" t="s">
        <v>16</v>
      </c>
      <c r="H1108" s="277"/>
    </row>
    <row r="1109" spans="1:8" ht="28.5" x14ac:dyDescent="0.2">
      <c r="A1109" s="11" t="s">
        <v>308</v>
      </c>
      <c r="B1109" s="12" t="s">
        <v>206</v>
      </c>
      <c r="C1109" s="280">
        <f t="shared" ref="C1109:F1109" si="741">C1110+0+0+0+0+0</f>
        <v>0</v>
      </c>
      <c r="D1109" s="280">
        <f t="shared" si="741"/>
        <v>0</v>
      </c>
      <c r="E1109" s="280">
        <f t="shared" si="741"/>
        <v>0</v>
      </c>
      <c r="F1109" s="280">
        <f t="shared" si="741"/>
        <v>0</v>
      </c>
      <c r="G1109" s="276" t="s">
        <v>19</v>
      </c>
      <c r="H1109" s="277"/>
    </row>
    <row r="1110" spans="1:8" x14ac:dyDescent="0.2">
      <c r="A1110" s="13">
        <v>11</v>
      </c>
      <c r="B1110" s="14" t="s">
        <v>20</v>
      </c>
      <c r="C1110" s="281">
        <f t="shared" ref="C1110:D1110" si="742">C1111+C1116</f>
        <v>0</v>
      </c>
      <c r="D1110" s="281">
        <f t="shared" si="742"/>
        <v>0</v>
      </c>
      <c r="E1110" s="281">
        <f t="shared" ref="E1110:F1110" si="743">E1111+E1116</f>
        <v>0</v>
      </c>
      <c r="F1110" s="281">
        <f t="shared" si="743"/>
        <v>0</v>
      </c>
      <c r="G1110" s="276" t="s">
        <v>21</v>
      </c>
      <c r="H1110" s="277"/>
    </row>
    <row r="1111" spans="1:8" x14ac:dyDescent="0.2">
      <c r="A1111" s="15">
        <v>31</v>
      </c>
      <c r="B1111" s="16" t="s">
        <v>94</v>
      </c>
      <c r="C1111" s="282">
        <f t="shared" ref="C1111:D1111" si="744">C1112+C1114</f>
        <v>0</v>
      </c>
      <c r="D1111" s="282">
        <f t="shared" si="744"/>
        <v>0</v>
      </c>
      <c r="E1111" s="282">
        <f t="shared" ref="E1111:F1111" si="745">E1112+E1114</f>
        <v>0</v>
      </c>
      <c r="F1111" s="282">
        <f t="shared" si="745"/>
        <v>0</v>
      </c>
      <c r="G1111" s="276">
        <v>2</v>
      </c>
      <c r="H1111" s="277"/>
    </row>
    <row r="1112" spans="1:8" x14ac:dyDescent="0.2">
      <c r="A1112" s="17">
        <v>311</v>
      </c>
      <c r="B1112" s="18" t="s">
        <v>95</v>
      </c>
      <c r="C1112" s="283">
        <f t="shared" ref="C1112:F1112" si="746">C1113</f>
        <v>0</v>
      </c>
      <c r="D1112" s="283">
        <f t="shared" si="746"/>
        <v>0</v>
      </c>
      <c r="E1112" s="283">
        <f t="shared" si="746"/>
        <v>0</v>
      </c>
      <c r="F1112" s="283">
        <f t="shared" si="746"/>
        <v>0</v>
      </c>
      <c r="G1112" s="276">
        <v>3</v>
      </c>
      <c r="H1112" s="277"/>
    </row>
    <row r="1113" spans="1:8" x14ac:dyDescent="0.2">
      <c r="A1113" s="19">
        <v>3111</v>
      </c>
      <c r="B1113" s="35" t="s">
        <v>96</v>
      </c>
      <c r="C1113" s="284"/>
      <c r="D1113" s="284"/>
      <c r="E1113" s="285"/>
      <c r="F1113" s="284"/>
      <c r="G1113" s="276">
        <v>4</v>
      </c>
      <c r="H1113" s="277"/>
    </row>
    <row r="1114" spans="1:8" x14ac:dyDescent="0.2">
      <c r="A1114" s="17">
        <v>313</v>
      </c>
      <c r="B1114" s="18" t="s">
        <v>100</v>
      </c>
      <c r="C1114" s="283">
        <f t="shared" ref="C1114:F1114" si="747">C1115</f>
        <v>0</v>
      </c>
      <c r="D1114" s="283">
        <f t="shared" si="747"/>
        <v>0</v>
      </c>
      <c r="E1114" s="283">
        <f t="shared" si="747"/>
        <v>0</v>
      </c>
      <c r="F1114" s="283">
        <f t="shared" si="747"/>
        <v>0</v>
      </c>
      <c r="G1114" s="276">
        <v>3</v>
      </c>
      <c r="H1114" s="277"/>
    </row>
    <row r="1115" spans="1:8" ht="28.5" x14ac:dyDescent="0.2">
      <c r="A1115" s="19">
        <v>3132</v>
      </c>
      <c r="B1115" s="35" t="s">
        <v>101</v>
      </c>
      <c r="C1115" s="284"/>
      <c r="D1115" s="284"/>
      <c r="E1115" s="285"/>
      <c r="F1115" s="284"/>
      <c r="G1115" s="276">
        <v>4</v>
      </c>
      <c r="H1115" s="277"/>
    </row>
    <row r="1116" spans="1:8" x14ac:dyDescent="0.2">
      <c r="A1116" s="15">
        <v>32</v>
      </c>
      <c r="B1116" s="16" t="s">
        <v>22</v>
      </c>
      <c r="C1116" s="282">
        <f t="shared" ref="C1116:D1116" si="748">C1117+C1119</f>
        <v>0</v>
      </c>
      <c r="D1116" s="282">
        <f t="shared" si="748"/>
        <v>0</v>
      </c>
      <c r="E1116" s="282">
        <f t="shared" ref="E1116:F1116" si="749">E1117+E1119</f>
        <v>0</v>
      </c>
      <c r="F1116" s="282">
        <f t="shared" si="749"/>
        <v>0</v>
      </c>
      <c r="G1116" s="276">
        <v>2</v>
      </c>
      <c r="H1116" s="277"/>
    </row>
    <row r="1117" spans="1:8" ht="42.75" x14ac:dyDescent="0.2">
      <c r="A1117" s="17" t="s">
        <v>293</v>
      </c>
      <c r="B1117" s="18" t="s">
        <v>294</v>
      </c>
      <c r="C1117" s="283">
        <f t="shared" ref="C1117:F1117" si="750">C1118</f>
        <v>0</v>
      </c>
      <c r="D1117" s="283">
        <f t="shared" si="750"/>
        <v>0</v>
      </c>
      <c r="E1117" s="283">
        <f t="shared" si="750"/>
        <v>0</v>
      </c>
      <c r="F1117" s="283">
        <f t="shared" si="750"/>
        <v>0</v>
      </c>
      <c r="G1117" s="276">
        <v>3</v>
      </c>
      <c r="H1117" s="277"/>
    </row>
    <row r="1118" spans="1:8" ht="42.75" x14ac:dyDescent="0.2">
      <c r="A1118" s="19" t="s">
        <v>295</v>
      </c>
      <c r="B1118" s="35" t="s">
        <v>296</v>
      </c>
      <c r="C1118" s="284"/>
      <c r="D1118" s="284"/>
      <c r="E1118" s="285"/>
      <c r="F1118" s="284"/>
      <c r="G1118" s="276">
        <v>4</v>
      </c>
      <c r="H1118" s="277"/>
    </row>
    <row r="1119" spans="1:8" ht="28.5" x14ac:dyDescent="0.2">
      <c r="A1119" s="17">
        <v>329</v>
      </c>
      <c r="B1119" s="18" t="s">
        <v>29</v>
      </c>
      <c r="C1119" s="186">
        <f t="shared" ref="C1119:F1119" si="751">C1120</f>
        <v>0</v>
      </c>
      <c r="D1119" s="186">
        <f t="shared" si="751"/>
        <v>0</v>
      </c>
      <c r="E1119" s="186">
        <f t="shared" si="751"/>
        <v>0</v>
      </c>
      <c r="F1119" s="186">
        <f t="shared" si="751"/>
        <v>0</v>
      </c>
      <c r="G1119" s="276">
        <v>3</v>
      </c>
      <c r="H1119" s="277"/>
    </row>
    <row r="1120" spans="1:8" x14ac:dyDescent="0.2">
      <c r="A1120" s="19">
        <v>3292</v>
      </c>
      <c r="B1120" s="35" t="s">
        <v>187</v>
      </c>
      <c r="C1120" s="284"/>
      <c r="D1120" s="284"/>
      <c r="E1120" s="285"/>
      <c r="F1120" s="284"/>
      <c r="G1120" s="276">
        <v>4</v>
      </c>
      <c r="H1120" s="277"/>
    </row>
    <row r="1121" spans="1:8" ht="42.75" x14ac:dyDescent="0.2">
      <c r="A1121" s="11" t="s">
        <v>309</v>
      </c>
      <c r="B1121" s="12" t="s">
        <v>310</v>
      </c>
      <c r="C1121" s="280">
        <f t="shared" ref="C1121:F1121" si="752">C1122+0</f>
        <v>0</v>
      </c>
      <c r="D1121" s="280">
        <f t="shared" si="752"/>
        <v>0</v>
      </c>
      <c r="E1121" s="280">
        <f t="shared" si="752"/>
        <v>0</v>
      </c>
      <c r="F1121" s="280">
        <f t="shared" si="752"/>
        <v>0</v>
      </c>
      <c r="G1121" s="276" t="s">
        <v>19</v>
      </c>
      <c r="H1121" s="277"/>
    </row>
    <row r="1122" spans="1:8" x14ac:dyDescent="0.2">
      <c r="A1122" s="13">
        <v>12</v>
      </c>
      <c r="B1122" s="14" t="s">
        <v>86</v>
      </c>
      <c r="C1122" s="281">
        <f t="shared" ref="C1122:D1122" si="753">C1123+C1129+C1143+C1147</f>
        <v>0</v>
      </c>
      <c r="D1122" s="281">
        <f t="shared" si="753"/>
        <v>0</v>
      </c>
      <c r="E1122" s="281">
        <f t="shared" ref="E1122:F1122" si="754">E1123+E1129+E1143+E1147</f>
        <v>0</v>
      </c>
      <c r="F1122" s="281">
        <f t="shared" si="754"/>
        <v>0</v>
      </c>
      <c r="G1122" s="276" t="s">
        <v>87</v>
      </c>
      <c r="H1122" s="277"/>
    </row>
    <row r="1123" spans="1:8" x14ac:dyDescent="0.2">
      <c r="A1123" s="15">
        <v>31</v>
      </c>
      <c r="B1123" s="16" t="s">
        <v>94</v>
      </c>
      <c r="C1123" s="282">
        <f t="shared" ref="C1123:D1123" si="755">C1124+C1127</f>
        <v>0</v>
      </c>
      <c r="D1123" s="282">
        <f t="shared" si="755"/>
        <v>0</v>
      </c>
      <c r="E1123" s="282">
        <f t="shared" ref="E1123:F1123" si="756">E1124+E1127</f>
        <v>0</v>
      </c>
      <c r="F1123" s="282">
        <f t="shared" si="756"/>
        <v>0</v>
      </c>
      <c r="G1123" s="276">
        <v>2</v>
      </c>
      <c r="H1123" s="277"/>
    </row>
    <row r="1124" spans="1:8" x14ac:dyDescent="0.2">
      <c r="A1124" s="17">
        <v>311</v>
      </c>
      <c r="B1124" s="18" t="s">
        <v>95</v>
      </c>
      <c r="C1124" s="283">
        <f t="shared" ref="C1124:D1124" si="757">SUM(C1125:C1126)</f>
        <v>0</v>
      </c>
      <c r="D1124" s="283">
        <f t="shared" si="757"/>
        <v>0</v>
      </c>
      <c r="E1124" s="283">
        <f t="shared" ref="E1124" si="758">SUM(E1125:E1126)</f>
        <v>0</v>
      </c>
      <c r="F1124" s="283">
        <f t="shared" ref="F1124" si="759">SUM(F1125:F1126)</f>
        <v>0</v>
      </c>
      <c r="G1124" s="276">
        <v>3</v>
      </c>
      <c r="H1124" s="277"/>
    </row>
    <row r="1125" spans="1:8" x14ac:dyDescent="0.2">
      <c r="A1125" s="19">
        <v>3111</v>
      </c>
      <c r="B1125" s="35" t="s">
        <v>96</v>
      </c>
      <c r="C1125" s="284"/>
      <c r="D1125" s="284"/>
      <c r="E1125" s="285"/>
      <c r="F1125" s="284"/>
      <c r="G1125" s="276">
        <v>4</v>
      </c>
      <c r="H1125" s="277"/>
    </row>
    <row r="1126" spans="1:8" x14ac:dyDescent="0.2">
      <c r="A1126" s="19">
        <v>3113</v>
      </c>
      <c r="B1126" s="35" t="s">
        <v>97</v>
      </c>
      <c r="C1126" s="284"/>
      <c r="D1126" s="284"/>
      <c r="E1126" s="285"/>
      <c r="F1126" s="284"/>
      <c r="G1126" s="276">
        <v>4</v>
      </c>
      <c r="H1126" s="277"/>
    </row>
    <row r="1127" spans="1:8" x14ac:dyDescent="0.2">
      <c r="A1127" s="17">
        <v>313</v>
      </c>
      <c r="B1127" s="18" t="s">
        <v>100</v>
      </c>
      <c r="C1127" s="283">
        <f t="shared" ref="C1127:F1127" si="760">C1128</f>
        <v>0</v>
      </c>
      <c r="D1127" s="283">
        <f t="shared" si="760"/>
        <v>0</v>
      </c>
      <c r="E1127" s="283">
        <f t="shared" si="760"/>
        <v>0</v>
      </c>
      <c r="F1127" s="283">
        <f t="shared" si="760"/>
        <v>0</v>
      </c>
      <c r="G1127" s="276">
        <v>3</v>
      </c>
      <c r="H1127" s="277"/>
    </row>
    <row r="1128" spans="1:8" ht="28.5" x14ac:dyDescent="0.2">
      <c r="A1128" s="19">
        <v>3132</v>
      </c>
      <c r="B1128" s="35" t="s">
        <v>101</v>
      </c>
      <c r="C1128" s="284"/>
      <c r="D1128" s="284"/>
      <c r="E1128" s="285"/>
      <c r="F1128" s="284"/>
      <c r="G1128" s="276">
        <v>4</v>
      </c>
      <c r="H1128" s="277"/>
    </row>
    <row r="1129" spans="1:8" x14ac:dyDescent="0.2">
      <c r="A1129" s="15">
        <v>32</v>
      </c>
      <c r="B1129" s="16" t="s">
        <v>22</v>
      </c>
      <c r="C1129" s="282">
        <f t="shared" ref="C1129:D1129" si="761">C1130+C1132+C1136+C1140</f>
        <v>0</v>
      </c>
      <c r="D1129" s="282">
        <f t="shared" si="761"/>
        <v>0</v>
      </c>
      <c r="E1129" s="282">
        <f t="shared" ref="E1129:F1129" si="762">E1130+E1132+E1136+E1140</f>
        <v>0</v>
      </c>
      <c r="F1129" s="282">
        <f t="shared" si="762"/>
        <v>0</v>
      </c>
      <c r="G1129" s="276">
        <v>2</v>
      </c>
      <c r="H1129" s="277"/>
    </row>
    <row r="1130" spans="1:8" x14ac:dyDescent="0.2">
      <c r="A1130" s="17">
        <v>321</v>
      </c>
      <c r="B1130" s="18" t="s">
        <v>102</v>
      </c>
      <c r="C1130" s="283">
        <f t="shared" ref="C1130:F1130" si="763">C1131</f>
        <v>0</v>
      </c>
      <c r="D1130" s="283">
        <f t="shared" si="763"/>
        <v>0</v>
      </c>
      <c r="E1130" s="283">
        <f t="shared" si="763"/>
        <v>0</v>
      </c>
      <c r="F1130" s="283">
        <f t="shared" si="763"/>
        <v>0</v>
      </c>
      <c r="G1130" s="276">
        <v>3</v>
      </c>
      <c r="H1130" s="277"/>
    </row>
    <row r="1131" spans="1:8" x14ac:dyDescent="0.2">
      <c r="A1131" s="19">
        <v>3211</v>
      </c>
      <c r="B1131" s="35" t="s">
        <v>103</v>
      </c>
      <c r="C1131" s="284"/>
      <c r="D1131" s="284"/>
      <c r="E1131" s="285"/>
      <c r="F1131" s="284"/>
      <c r="G1131" s="276">
        <v>4</v>
      </c>
      <c r="H1131" s="277"/>
    </row>
    <row r="1132" spans="1:8" x14ac:dyDescent="0.2">
      <c r="A1132" s="17">
        <v>322</v>
      </c>
      <c r="B1132" s="18" t="s">
        <v>106</v>
      </c>
      <c r="C1132" s="283">
        <f t="shared" ref="C1132:D1132" si="764">SUM(C1133:C1135)</f>
        <v>0</v>
      </c>
      <c r="D1132" s="283">
        <f t="shared" si="764"/>
        <v>0</v>
      </c>
      <c r="E1132" s="283">
        <f t="shared" ref="E1132" si="765">SUM(E1133:E1135)</f>
        <v>0</v>
      </c>
      <c r="F1132" s="283">
        <f t="shared" ref="F1132" si="766">SUM(F1133:F1135)</f>
        <v>0</v>
      </c>
      <c r="G1132" s="276">
        <v>3</v>
      </c>
      <c r="H1132" s="277"/>
    </row>
    <row r="1133" spans="1:8" ht="28.5" x14ac:dyDescent="0.2">
      <c r="A1133" s="19">
        <v>3221</v>
      </c>
      <c r="B1133" s="35" t="s">
        <v>107</v>
      </c>
      <c r="C1133" s="284"/>
      <c r="D1133" s="284"/>
      <c r="E1133" s="285"/>
      <c r="F1133" s="284"/>
      <c r="G1133" s="276">
        <v>4</v>
      </c>
      <c r="H1133" s="277"/>
    </row>
    <row r="1134" spans="1:8" x14ac:dyDescent="0.2">
      <c r="A1134" s="19">
        <v>3223</v>
      </c>
      <c r="B1134" s="35" t="s">
        <v>175</v>
      </c>
      <c r="C1134" s="284"/>
      <c r="D1134" s="284"/>
      <c r="E1134" s="285"/>
      <c r="F1134" s="284"/>
      <c r="G1134" s="276">
        <v>4</v>
      </c>
      <c r="H1134" s="277"/>
    </row>
    <row r="1135" spans="1:8" x14ac:dyDescent="0.2">
      <c r="A1135" s="19">
        <v>3225</v>
      </c>
      <c r="B1135" s="35" t="s">
        <v>155</v>
      </c>
      <c r="C1135" s="284"/>
      <c r="D1135" s="284"/>
      <c r="E1135" s="285"/>
      <c r="F1135" s="284"/>
      <c r="G1135" s="276">
        <v>4</v>
      </c>
      <c r="H1135" s="277"/>
    </row>
    <row r="1136" spans="1:8" x14ac:dyDescent="0.2">
      <c r="A1136" s="17">
        <v>323</v>
      </c>
      <c r="B1136" s="18" t="s">
        <v>23</v>
      </c>
      <c r="C1136" s="283">
        <f t="shared" ref="C1136:D1136" si="767">SUM(C1137:C1139)</f>
        <v>0</v>
      </c>
      <c r="D1136" s="283">
        <f t="shared" si="767"/>
        <v>0</v>
      </c>
      <c r="E1136" s="283">
        <f t="shared" ref="E1136:F1136" si="768">SUM(E1137:E1139)</f>
        <v>0</v>
      </c>
      <c r="F1136" s="283">
        <f t="shared" si="768"/>
        <v>0</v>
      </c>
      <c r="G1136" s="276">
        <v>3</v>
      </c>
      <c r="H1136" s="277"/>
    </row>
    <row r="1137" spans="1:8" x14ac:dyDescent="0.2">
      <c r="A1137" s="19">
        <v>3233</v>
      </c>
      <c r="B1137" s="35" t="s">
        <v>25</v>
      </c>
      <c r="C1137" s="284"/>
      <c r="D1137" s="284"/>
      <c r="E1137" s="285"/>
      <c r="F1137" s="284"/>
      <c r="G1137" s="276">
        <v>4</v>
      </c>
      <c r="H1137" s="277"/>
    </row>
    <row r="1138" spans="1:8" x14ac:dyDescent="0.2">
      <c r="A1138" s="19">
        <v>3237</v>
      </c>
      <c r="B1138" s="35" t="s">
        <v>26</v>
      </c>
      <c r="C1138" s="284"/>
      <c r="D1138" s="284"/>
      <c r="E1138" s="285"/>
      <c r="F1138" s="284"/>
      <c r="G1138" s="276">
        <v>4</v>
      </c>
      <c r="H1138" s="277"/>
    </row>
    <row r="1139" spans="1:8" x14ac:dyDescent="0.2">
      <c r="A1139" s="19">
        <v>3239</v>
      </c>
      <c r="B1139" s="35" t="s">
        <v>27</v>
      </c>
      <c r="C1139" s="284"/>
      <c r="D1139" s="284"/>
      <c r="E1139" s="285"/>
      <c r="F1139" s="284"/>
      <c r="G1139" s="276">
        <v>4</v>
      </c>
      <c r="H1139" s="277"/>
    </row>
    <row r="1140" spans="1:8" ht="28.5" x14ac:dyDescent="0.2">
      <c r="A1140" s="17">
        <v>329</v>
      </c>
      <c r="B1140" s="18" t="s">
        <v>29</v>
      </c>
      <c r="C1140" s="283">
        <f t="shared" ref="C1140:D1140" si="769">SUM(C1141:C1142)</f>
        <v>0</v>
      </c>
      <c r="D1140" s="283">
        <f t="shared" si="769"/>
        <v>0</v>
      </c>
      <c r="E1140" s="283">
        <f t="shared" ref="E1140:F1140" si="770">SUM(E1141:E1142)</f>
        <v>0</v>
      </c>
      <c r="F1140" s="283">
        <f t="shared" si="770"/>
        <v>0</v>
      </c>
      <c r="G1140" s="276">
        <v>3</v>
      </c>
      <c r="H1140" s="277"/>
    </row>
    <row r="1141" spans="1:8" x14ac:dyDescent="0.2">
      <c r="A1141" s="19">
        <v>3293</v>
      </c>
      <c r="B1141" s="35" t="s">
        <v>70</v>
      </c>
      <c r="C1141" s="284"/>
      <c r="D1141" s="284"/>
      <c r="E1141" s="285"/>
      <c r="F1141" s="284"/>
      <c r="G1141" s="276">
        <v>4</v>
      </c>
      <c r="H1141" s="277"/>
    </row>
    <row r="1142" spans="1:8" x14ac:dyDescent="0.2">
      <c r="A1142" s="19">
        <v>3295</v>
      </c>
      <c r="B1142" s="35" t="s">
        <v>210</v>
      </c>
      <c r="C1142" s="284"/>
      <c r="D1142" s="284"/>
      <c r="E1142" s="285"/>
      <c r="F1142" s="284"/>
      <c r="G1142" s="276">
        <v>4</v>
      </c>
      <c r="H1142" s="277"/>
    </row>
    <row r="1143" spans="1:8" ht="28.5" x14ac:dyDescent="0.2">
      <c r="A1143" s="15">
        <v>42</v>
      </c>
      <c r="B1143" s="16" t="s">
        <v>51</v>
      </c>
      <c r="C1143" s="282">
        <f t="shared" ref="C1143:F1143" si="771">C1144</f>
        <v>0</v>
      </c>
      <c r="D1143" s="282">
        <f t="shared" si="771"/>
        <v>0</v>
      </c>
      <c r="E1143" s="282">
        <f t="shared" si="771"/>
        <v>0</v>
      </c>
      <c r="F1143" s="282">
        <f t="shared" si="771"/>
        <v>0</v>
      </c>
      <c r="G1143" s="276">
        <v>2</v>
      </c>
      <c r="H1143" s="277"/>
    </row>
    <row r="1144" spans="1:8" x14ac:dyDescent="0.2">
      <c r="A1144" s="17">
        <v>422</v>
      </c>
      <c r="B1144" s="18" t="s">
        <v>52</v>
      </c>
      <c r="C1144" s="283">
        <f t="shared" ref="C1144:D1144" si="772">SUM(C1145:C1146)</f>
        <v>0</v>
      </c>
      <c r="D1144" s="283">
        <f t="shared" si="772"/>
        <v>0</v>
      </c>
      <c r="E1144" s="283">
        <f t="shared" ref="E1144:F1144" si="773">SUM(E1145:E1146)</f>
        <v>0</v>
      </c>
      <c r="F1144" s="283">
        <f t="shared" si="773"/>
        <v>0</v>
      </c>
      <c r="G1144" s="276">
        <v>3</v>
      </c>
      <c r="H1144" s="277"/>
    </row>
    <row r="1145" spans="1:8" x14ac:dyDescent="0.2">
      <c r="A1145" s="19">
        <v>4221</v>
      </c>
      <c r="B1145" s="35" t="s">
        <v>121</v>
      </c>
      <c r="C1145" s="284"/>
      <c r="D1145" s="284"/>
      <c r="E1145" s="285"/>
      <c r="F1145" s="284"/>
      <c r="G1145" s="276">
        <v>4</v>
      </c>
      <c r="H1145" s="277"/>
    </row>
    <row r="1146" spans="1:8" ht="28.5" x14ac:dyDescent="0.2">
      <c r="A1146" s="19">
        <v>4224</v>
      </c>
      <c r="B1146" s="35" t="s">
        <v>53</v>
      </c>
      <c r="C1146" s="284"/>
      <c r="D1146" s="284"/>
      <c r="E1146" s="285"/>
      <c r="F1146" s="284"/>
      <c r="G1146" s="276">
        <v>4</v>
      </c>
      <c r="H1146" s="277"/>
    </row>
    <row r="1147" spans="1:8" ht="28.5" x14ac:dyDescent="0.2">
      <c r="A1147" s="15">
        <v>45</v>
      </c>
      <c r="B1147" s="16" t="s">
        <v>125</v>
      </c>
      <c r="C1147" s="282">
        <f t="shared" ref="C1147:F1148" si="774">C1148</f>
        <v>0</v>
      </c>
      <c r="D1147" s="282">
        <f t="shared" si="774"/>
        <v>0</v>
      </c>
      <c r="E1147" s="282">
        <f t="shared" si="774"/>
        <v>0</v>
      </c>
      <c r="F1147" s="282">
        <f t="shared" si="774"/>
        <v>0</v>
      </c>
      <c r="G1147" s="276">
        <v>2</v>
      </c>
      <c r="H1147" s="277"/>
    </row>
    <row r="1148" spans="1:8" ht="28.5" x14ac:dyDescent="0.2">
      <c r="A1148" s="17">
        <v>451</v>
      </c>
      <c r="B1148" s="18" t="s">
        <v>126</v>
      </c>
      <c r="C1148" s="283">
        <f t="shared" si="774"/>
        <v>0</v>
      </c>
      <c r="D1148" s="283">
        <f t="shared" si="774"/>
        <v>0</v>
      </c>
      <c r="E1148" s="283">
        <f t="shared" si="774"/>
        <v>0</v>
      </c>
      <c r="F1148" s="283">
        <f t="shared" si="774"/>
        <v>0</v>
      </c>
      <c r="G1148" s="276">
        <v>3</v>
      </c>
      <c r="H1148" s="277"/>
    </row>
    <row r="1149" spans="1:8" ht="28.5" x14ac:dyDescent="0.2">
      <c r="A1149" s="19">
        <v>4511</v>
      </c>
      <c r="B1149" s="35" t="s">
        <v>126</v>
      </c>
      <c r="C1149" s="284"/>
      <c r="D1149" s="284"/>
      <c r="E1149" s="285"/>
      <c r="F1149" s="284"/>
      <c r="G1149" s="276">
        <v>4</v>
      </c>
      <c r="H1149" s="277"/>
    </row>
    <row r="1150" spans="1:8" ht="28.5" x14ac:dyDescent="0.2">
      <c r="A1150" s="33">
        <v>26395</v>
      </c>
      <c r="B1150" s="34" t="s">
        <v>311</v>
      </c>
      <c r="C1150" s="278">
        <f t="shared" ref="C1150:E1150" si="775">C1151+C1193</f>
        <v>0</v>
      </c>
      <c r="D1150" s="278">
        <f t="shared" si="775"/>
        <v>0</v>
      </c>
      <c r="E1150" s="278">
        <f t="shared" si="775"/>
        <v>0</v>
      </c>
      <c r="F1150" s="278">
        <f t="shared" ref="F1150" si="776">F1151+F1193</f>
        <v>0</v>
      </c>
      <c r="G1150" s="276" t="s">
        <v>14</v>
      </c>
      <c r="H1150" s="277"/>
    </row>
    <row r="1151" spans="1:8" ht="28.5" x14ac:dyDescent="0.2">
      <c r="A1151" s="9">
        <v>3602</v>
      </c>
      <c r="B1151" s="10" t="s">
        <v>131</v>
      </c>
      <c r="C1151" s="279">
        <f t="shared" ref="C1151:E1151" si="777">C1152+0+C1175+0</f>
        <v>0</v>
      </c>
      <c r="D1151" s="279">
        <f t="shared" si="777"/>
        <v>0</v>
      </c>
      <c r="E1151" s="279">
        <f t="shared" si="777"/>
        <v>0</v>
      </c>
      <c r="F1151" s="279">
        <f t="shared" ref="F1151" si="778">F1152+0+F1175+0</f>
        <v>0</v>
      </c>
      <c r="G1151" s="276" t="s">
        <v>16</v>
      </c>
      <c r="H1151" s="277"/>
    </row>
    <row r="1152" spans="1:8" ht="42.75" x14ac:dyDescent="0.2">
      <c r="A1152" s="11" t="s">
        <v>312</v>
      </c>
      <c r="B1152" s="12" t="s">
        <v>313</v>
      </c>
      <c r="C1152" s="280">
        <f t="shared" ref="C1152:F1152" si="779">C1153+0+0+0+0+0+0</f>
        <v>0</v>
      </c>
      <c r="D1152" s="280">
        <f t="shared" si="779"/>
        <v>0</v>
      </c>
      <c r="E1152" s="280">
        <f t="shared" si="779"/>
        <v>0</v>
      </c>
      <c r="F1152" s="280">
        <f t="shared" si="779"/>
        <v>0</v>
      </c>
      <c r="G1152" s="276" t="s">
        <v>19</v>
      </c>
      <c r="H1152" s="277"/>
    </row>
    <row r="1153" spans="1:8" x14ac:dyDescent="0.2">
      <c r="A1153" s="13">
        <v>11</v>
      </c>
      <c r="B1153" s="14" t="s">
        <v>20</v>
      </c>
      <c r="C1153" s="281">
        <f t="shared" ref="C1153:D1153" si="780">C1157+C1170+C1154</f>
        <v>0</v>
      </c>
      <c r="D1153" s="281">
        <f t="shared" si="780"/>
        <v>0</v>
      </c>
      <c r="E1153" s="281">
        <f t="shared" ref="E1153:F1153" si="781">E1157+E1170+E1154</f>
        <v>0</v>
      </c>
      <c r="F1153" s="281">
        <f t="shared" si="781"/>
        <v>0</v>
      </c>
      <c r="G1153" s="276" t="s">
        <v>21</v>
      </c>
      <c r="H1153" s="277"/>
    </row>
    <row r="1154" spans="1:8" ht="42.75" x14ac:dyDescent="0.2">
      <c r="A1154" s="15">
        <v>41</v>
      </c>
      <c r="B1154" s="256" t="s">
        <v>118</v>
      </c>
      <c r="C1154" s="282">
        <f t="shared" ref="C1154:F1155" si="782">C1155</f>
        <v>0</v>
      </c>
      <c r="D1154" s="282">
        <f t="shared" si="782"/>
        <v>0</v>
      </c>
      <c r="E1154" s="282">
        <f t="shared" si="782"/>
        <v>0</v>
      </c>
      <c r="F1154" s="282">
        <f t="shared" si="782"/>
        <v>0</v>
      </c>
      <c r="G1154" s="287">
        <v>2</v>
      </c>
      <c r="H1154" s="383"/>
    </row>
    <row r="1155" spans="1:8" x14ac:dyDescent="0.2">
      <c r="A1155" s="17">
        <v>412</v>
      </c>
      <c r="B1155" s="18" t="s">
        <v>119</v>
      </c>
      <c r="C1155" s="283">
        <f t="shared" si="782"/>
        <v>0</v>
      </c>
      <c r="D1155" s="283">
        <f t="shared" si="782"/>
        <v>0</v>
      </c>
      <c r="E1155" s="283">
        <f t="shared" si="782"/>
        <v>0</v>
      </c>
      <c r="F1155" s="283">
        <f t="shared" si="782"/>
        <v>0</v>
      </c>
      <c r="G1155" s="287">
        <v>3</v>
      </c>
      <c r="H1155" s="292"/>
    </row>
    <row r="1156" spans="1:8" x14ac:dyDescent="0.2">
      <c r="A1156" s="45">
        <v>4123</v>
      </c>
      <c r="B1156" s="35" t="s">
        <v>120</v>
      </c>
      <c r="C1156" s="384"/>
      <c r="D1156" s="384"/>
      <c r="E1156" s="385"/>
      <c r="F1156" s="384"/>
      <c r="G1156" s="276">
        <v>4</v>
      </c>
      <c r="H1156" s="277"/>
    </row>
    <row r="1157" spans="1:8" ht="28.5" x14ac:dyDescent="0.2">
      <c r="A1157" s="15">
        <v>42</v>
      </c>
      <c r="B1157" s="16" t="s">
        <v>51</v>
      </c>
      <c r="C1157" s="282">
        <f t="shared" ref="C1157:D1157" si="783">C1160+C1167</f>
        <v>0</v>
      </c>
      <c r="D1157" s="282">
        <f t="shared" si="783"/>
        <v>0</v>
      </c>
      <c r="E1157" s="282">
        <f t="shared" ref="E1157:F1157" si="784">E1160+E1167</f>
        <v>0</v>
      </c>
      <c r="F1157" s="282">
        <f t="shared" si="784"/>
        <v>0</v>
      </c>
      <c r="G1157" s="276">
        <v>2</v>
      </c>
      <c r="H1157" s="277"/>
    </row>
    <row r="1158" spans="1:8" x14ac:dyDescent="0.2">
      <c r="A1158" s="386">
        <v>421</v>
      </c>
      <c r="B1158" s="18" t="s">
        <v>143</v>
      </c>
      <c r="C1158" s="283">
        <f t="shared" ref="C1158:F1158" si="785">C1159</f>
        <v>0</v>
      </c>
      <c r="D1158" s="283">
        <f t="shared" si="785"/>
        <v>0</v>
      </c>
      <c r="E1158" s="283">
        <f t="shared" si="785"/>
        <v>0</v>
      </c>
      <c r="F1158" s="283">
        <f t="shared" si="785"/>
        <v>0</v>
      </c>
      <c r="G1158" s="276">
        <v>3</v>
      </c>
      <c r="H1158" s="277"/>
    </row>
    <row r="1159" spans="1:8" x14ac:dyDescent="0.2">
      <c r="A1159" s="387">
        <v>4214</v>
      </c>
      <c r="B1159" s="35" t="s">
        <v>268</v>
      </c>
      <c r="C1159" s="384"/>
      <c r="D1159" s="384"/>
      <c r="E1159" s="385"/>
      <c r="F1159" s="384"/>
      <c r="G1159" s="276">
        <v>4</v>
      </c>
      <c r="H1159" s="277"/>
    </row>
    <row r="1160" spans="1:8" x14ac:dyDescent="0.2">
      <c r="A1160" s="17">
        <v>422</v>
      </c>
      <c r="B1160" s="18" t="s">
        <v>52</v>
      </c>
      <c r="C1160" s="283">
        <f t="shared" ref="C1160:D1160" si="786">SUM(C1161:C1166)</f>
        <v>0</v>
      </c>
      <c r="D1160" s="283">
        <f t="shared" si="786"/>
        <v>0</v>
      </c>
      <c r="E1160" s="283">
        <f t="shared" ref="E1160" si="787">SUM(E1161:E1166)</f>
        <v>0</v>
      </c>
      <c r="F1160" s="283">
        <f t="shared" ref="F1160" si="788">SUM(F1161:F1166)</f>
        <v>0</v>
      </c>
      <c r="G1160" s="276">
        <v>3</v>
      </c>
      <c r="H1160" s="277"/>
    </row>
    <row r="1161" spans="1:8" x14ac:dyDescent="0.2">
      <c r="A1161" s="19">
        <v>4221</v>
      </c>
      <c r="B1161" s="20" t="s">
        <v>121</v>
      </c>
      <c r="C1161" s="388"/>
      <c r="D1161" s="388"/>
      <c r="E1161" s="389"/>
      <c r="F1161" s="388"/>
      <c r="G1161" s="276">
        <v>4</v>
      </c>
      <c r="H1161" s="277"/>
    </row>
    <row r="1162" spans="1:8" x14ac:dyDescent="0.2">
      <c r="A1162" s="19">
        <v>4222</v>
      </c>
      <c r="B1162" s="20" t="s">
        <v>122</v>
      </c>
      <c r="C1162" s="388"/>
      <c r="D1162" s="388"/>
      <c r="E1162" s="389"/>
      <c r="F1162" s="388"/>
      <c r="G1162" s="276">
        <v>4</v>
      </c>
      <c r="H1162" s="277"/>
    </row>
    <row r="1163" spans="1:8" x14ac:dyDescent="0.2">
      <c r="A1163" s="19">
        <v>4223</v>
      </c>
      <c r="B1163" s="20" t="s">
        <v>157</v>
      </c>
      <c r="C1163" s="388"/>
      <c r="D1163" s="388"/>
      <c r="E1163" s="389"/>
      <c r="F1163" s="388"/>
      <c r="G1163" s="276">
        <v>4</v>
      </c>
      <c r="H1163" s="277"/>
    </row>
    <row r="1164" spans="1:8" ht="28.5" x14ac:dyDescent="0.2">
      <c r="A1164" s="19">
        <v>4224</v>
      </c>
      <c r="B1164" s="20" t="s">
        <v>53</v>
      </c>
      <c r="C1164" s="388"/>
      <c r="D1164" s="388"/>
      <c r="E1164" s="389"/>
      <c r="F1164" s="388"/>
      <c r="G1164" s="276">
        <v>4</v>
      </c>
      <c r="H1164" s="277"/>
    </row>
    <row r="1165" spans="1:8" x14ac:dyDescent="0.2">
      <c r="A1165" s="19">
        <v>4225</v>
      </c>
      <c r="B1165" s="20" t="s">
        <v>244</v>
      </c>
      <c r="C1165" s="388"/>
      <c r="D1165" s="388"/>
      <c r="E1165" s="389"/>
      <c r="F1165" s="388"/>
      <c r="G1165" s="276">
        <v>4</v>
      </c>
      <c r="H1165" s="277"/>
    </row>
    <row r="1166" spans="1:8" ht="28.5" x14ac:dyDescent="0.2">
      <c r="A1166" s="19">
        <v>4227</v>
      </c>
      <c r="B1166" s="20" t="s">
        <v>216</v>
      </c>
      <c r="C1166" s="388"/>
      <c r="D1166" s="388"/>
      <c r="E1166" s="389"/>
      <c r="F1166" s="388"/>
      <c r="G1166" s="276">
        <v>4</v>
      </c>
      <c r="H1166" s="277"/>
    </row>
    <row r="1167" spans="1:8" ht="28.5" x14ac:dyDescent="0.2">
      <c r="A1167" s="17">
        <v>426</v>
      </c>
      <c r="B1167" s="18" t="s">
        <v>123</v>
      </c>
      <c r="C1167" s="283">
        <f t="shared" ref="C1167:D1167" si="789">C1168+C1169</f>
        <v>0</v>
      </c>
      <c r="D1167" s="283">
        <f t="shared" si="789"/>
        <v>0</v>
      </c>
      <c r="E1167" s="283">
        <f t="shared" ref="E1167:F1167" si="790">E1168+E1169</f>
        <v>0</v>
      </c>
      <c r="F1167" s="283">
        <f t="shared" si="790"/>
        <v>0</v>
      </c>
      <c r="G1167" s="276">
        <v>3</v>
      </c>
      <c r="H1167" s="277"/>
    </row>
    <row r="1168" spans="1:8" x14ac:dyDescent="0.2">
      <c r="A1168" s="19">
        <v>4262</v>
      </c>
      <c r="B1168" s="20" t="s">
        <v>124</v>
      </c>
      <c r="C1168" s="344"/>
      <c r="D1168" s="344"/>
      <c r="E1168" s="345"/>
      <c r="F1168" s="344"/>
      <c r="G1168" s="276">
        <v>4</v>
      </c>
      <c r="H1168" s="277"/>
    </row>
    <row r="1169" spans="1:8" ht="28.5" x14ac:dyDescent="0.2">
      <c r="A1169" s="19">
        <v>4264</v>
      </c>
      <c r="B1169" s="20" t="s">
        <v>314</v>
      </c>
      <c r="C1169" s="344"/>
      <c r="D1169" s="344"/>
      <c r="E1169" s="345"/>
      <c r="F1169" s="344"/>
      <c r="G1169" s="276">
        <v>4</v>
      </c>
      <c r="H1169" s="277"/>
    </row>
    <row r="1170" spans="1:8" ht="28.5" x14ac:dyDescent="0.2">
      <c r="A1170" s="15">
        <v>45</v>
      </c>
      <c r="B1170" s="16" t="s">
        <v>125</v>
      </c>
      <c r="C1170" s="282">
        <f t="shared" ref="C1170:D1170" si="791">C1171+C1173</f>
        <v>0</v>
      </c>
      <c r="D1170" s="282">
        <f t="shared" si="791"/>
        <v>0</v>
      </c>
      <c r="E1170" s="282">
        <f t="shared" ref="E1170:F1170" si="792">E1171+E1173</f>
        <v>0</v>
      </c>
      <c r="F1170" s="282">
        <f t="shared" si="792"/>
        <v>0</v>
      </c>
      <c r="G1170" s="276">
        <v>2</v>
      </c>
      <c r="H1170" s="277"/>
    </row>
    <row r="1171" spans="1:8" ht="28.5" x14ac:dyDescent="0.2">
      <c r="A1171" s="17">
        <v>451</v>
      </c>
      <c r="B1171" s="18" t="s">
        <v>126</v>
      </c>
      <c r="C1171" s="283">
        <f t="shared" ref="C1171:F1171" si="793">C1172</f>
        <v>0</v>
      </c>
      <c r="D1171" s="283">
        <f t="shared" si="793"/>
        <v>0</v>
      </c>
      <c r="E1171" s="283">
        <f t="shared" si="793"/>
        <v>0</v>
      </c>
      <c r="F1171" s="283">
        <f t="shared" si="793"/>
        <v>0</v>
      </c>
      <c r="G1171" s="276">
        <v>3</v>
      </c>
      <c r="H1171" s="277"/>
    </row>
    <row r="1172" spans="1:8" ht="28.5" x14ac:dyDescent="0.2">
      <c r="A1172" s="19">
        <v>4511</v>
      </c>
      <c r="B1172" s="35" t="s">
        <v>126</v>
      </c>
      <c r="C1172" s="284"/>
      <c r="D1172" s="284"/>
      <c r="E1172" s="285"/>
      <c r="F1172" s="284"/>
      <c r="G1172" s="276">
        <v>4</v>
      </c>
      <c r="H1172" s="277"/>
    </row>
    <row r="1173" spans="1:8" ht="28.5" x14ac:dyDescent="0.2">
      <c r="A1173" s="17">
        <v>452</v>
      </c>
      <c r="B1173" s="18" t="s">
        <v>261</v>
      </c>
      <c r="C1173" s="283">
        <f t="shared" ref="C1173:F1173" si="794">C1174</f>
        <v>0</v>
      </c>
      <c r="D1173" s="283">
        <f t="shared" si="794"/>
        <v>0</v>
      </c>
      <c r="E1173" s="283">
        <f t="shared" si="794"/>
        <v>0</v>
      </c>
      <c r="F1173" s="283">
        <f t="shared" si="794"/>
        <v>0</v>
      </c>
      <c r="G1173" s="276">
        <v>3</v>
      </c>
      <c r="H1173" s="277"/>
    </row>
    <row r="1174" spans="1:8" ht="28.5" x14ac:dyDescent="0.2">
      <c r="A1174" s="19">
        <v>4521</v>
      </c>
      <c r="B1174" s="20" t="s">
        <v>261</v>
      </c>
      <c r="C1174" s="344"/>
      <c r="D1174" s="344"/>
      <c r="E1174" s="345"/>
      <c r="F1174" s="344"/>
      <c r="G1174" s="276">
        <v>4</v>
      </c>
      <c r="H1174" s="277"/>
    </row>
    <row r="1175" spans="1:8" ht="28.5" x14ac:dyDescent="0.2">
      <c r="A1175" s="11" t="s">
        <v>315</v>
      </c>
      <c r="B1175" s="12" t="s">
        <v>264</v>
      </c>
      <c r="C1175" s="280">
        <f t="shared" ref="C1175:E1175" si="795">C1176+0+0+0+C1184</f>
        <v>0</v>
      </c>
      <c r="D1175" s="280">
        <f t="shared" si="795"/>
        <v>0</v>
      </c>
      <c r="E1175" s="280">
        <f t="shared" si="795"/>
        <v>0</v>
      </c>
      <c r="F1175" s="280">
        <f t="shared" ref="F1175" si="796">F1176+0+0+0+F1184</f>
        <v>0</v>
      </c>
      <c r="G1175" s="276" t="s">
        <v>19</v>
      </c>
      <c r="H1175" s="277"/>
    </row>
    <row r="1176" spans="1:8" x14ac:dyDescent="0.2">
      <c r="A1176" s="13">
        <v>11</v>
      </c>
      <c r="B1176" s="14" t="s">
        <v>20</v>
      </c>
      <c r="C1176" s="281">
        <f t="shared" ref="C1176:D1176" si="797">C1181+C1177</f>
        <v>0</v>
      </c>
      <c r="D1176" s="281">
        <f t="shared" si="797"/>
        <v>0</v>
      </c>
      <c r="E1176" s="281">
        <f t="shared" ref="E1176:F1176" si="798">E1181+E1177</f>
        <v>0</v>
      </c>
      <c r="F1176" s="281">
        <f t="shared" si="798"/>
        <v>0</v>
      </c>
      <c r="G1176" s="276" t="s">
        <v>21</v>
      </c>
      <c r="H1176" s="277"/>
    </row>
    <row r="1177" spans="1:8" x14ac:dyDescent="0.2">
      <c r="A1177" s="15">
        <v>32</v>
      </c>
      <c r="B1177" s="16" t="s">
        <v>22</v>
      </c>
      <c r="C1177" s="282">
        <f t="shared" ref="C1177:F1177" si="799">C1178</f>
        <v>0</v>
      </c>
      <c r="D1177" s="282">
        <f t="shared" si="799"/>
        <v>0</v>
      </c>
      <c r="E1177" s="282">
        <f t="shared" si="799"/>
        <v>0</v>
      </c>
      <c r="F1177" s="282">
        <f t="shared" si="799"/>
        <v>0</v>
      </c>
      <c r="G1177" s="276">
        <v>2</v>
      </c>
      <c r="H1177" s="277"/>
    </row>
    <row r="1178" spans="1:8" x14ac:dyDescent="0.2">
      <c r="A1178" s="17">
        <v>323</v>
      </c>
      <c r="B1178" s="47" t="s">
        <v>23</v>
      </c>
      <c r="C1178" s="283">
        <f t="shared" ref="C1178:D1178" si="800">SUM(C1179:C1180)</f>
        <v>0</v>
      </c>
      <c r="D1178" s="283">
        <f t="shared" si="800"/>
        <v>0</v>
      </c>
      <c r="E1178" s="283">
        <f t="shared" ref="E1178:F1178" si="801">SUM(E1179:E1180)</f>
        <v>0</v>
      </c>
      <c r="F1178" s="283">
        <f t="shared" si="801"/>
        <v>0</v>
      </c>
      <c r="G1178" s="276">
        <v>3</v>
      </c>
      <c r="H1178" s="277"/>
    </row>
    <row r="1179" spans="1:8" x14ac:dyDescent="0.2">
      <c r="A1179" s="19">
        <v>3237</v>
      </c>
      <c r="B1179" s="72" t="s">
        <v>26</v>
      </c>
      <c r="C1179" s="284"/>
      <c r="D1179" s="284"/>
      <c r="E1179" s="285"/>
      <c r="F1179" s="284"/>
      <c r="G1179" s="276">
        <v>4</v>
      </c>
      <c r="H1179" s="277"/>
    </row>
    <row r="1180" spans="1:8" x14ac:dyDescent="0.2">
      <c r="A1180" s="19">
        <v>3239</v>
      </c>
      <c r="B1180" s="72" t="s">
        <v>27</v>
      </c>
      <c r="C1180" s="284"/>
      <c r="D1180" s="284"/>
      <c r="E1180" s="285"/>
      <c r="F1180" s="284"/>
      <c r="G1180" s="276">
        <v>4</v>
      </c>
      <c r="H1180" s="277"/>
    </row>
    <row r="1181" spans="1:8" ht="28.5" x14ac:dyDescent="0.2">
      <c r="A1181" s="15">
        <v>45</v>
      </c>
      <c r="B1181" s="16" t="s">
        <v>125</v>
      </c>
      <c r="C1181" s="282">
        <f t="shared" ref="C1181:F1182" si="802">C1182</f>
        <v>0</v>
      </c>
      <c r="D1181" s="282">
        <f t="shared" si="802"/>
        <v>0</v>
      </c>
      <c r="E1181" s="282">
        <f t="shared" si="802"/>
        <v>0</v>
      </c>
      <c r="F1181" s="282">
        <f t="shared" si="802"/>
        <v>0</v>
      </c>
      <c r="G1181" s="276">
        <v>2</v>
      </c>
      <c r="H1181" s="277"/>
    </row>
    <row r="1182" spans="1:8" ht="28.5" x14ac:dyDescent="0.2">
      <c r="A1182" s="17">
        <v>451</v>
      </c>
      <c r="B1182" s="18" t="s">
        <v>126</v>
      </c>
      <c r="C1182" s="283">
        <f t="shared" si="802"/>
        <v>0</v>
      </c>
      <c r="D1182" s="283">
        <f t="shared" si="802"/>
        <v>0</v>
      </c>
      <c r="E1182" s="283">
        <f t="shared" si="802"/>
        <v>0</v>
      </c>
      <c r="F1182" s="283">
        <f t="shared" si="802"/>
        <v>0</v>
      </c>
      <c r="G1182" s="276">
        <v>3</v>
      </c>
      <c r="H1182" s="277"/>
    </row>
    <row r="1183" spans="1:8" ht="28.5" x14ac:dyDescent="0.2">
      <c r="A1183" s="19">
        <v>4511</v>
      </c>
      <c r="B1183" s="35" t="s">
        <v>126</v>
      </c>
      <c r="C1183" s="284"/>
      <c r="D1183" s="284"/>
      <c r="E1183" s="285"/>
      <c r="F1183" s="284"/>
      <c r="G1183" s="276">
        <v>4</v>
      </c>
      <c r="H1183" s="277"/>
    </row>
    <row r="1184" spans="1:8" x14ac:dyDescent="0.2">
      <c r="A1184" s="13">
        <v>815</v>
      </c>
      <c r="B1184" s="14" t="s">
        <v>171</v>
      </c>
      <c r="C1184" s="308">
        <f t="shared" ref="C1184:D1184" si="803">C1185+C1190</f>
        <v>0</v>
      </c>
      <c r="D1184" s="308">
        <f t="shared" si="803"/>
        <v>0</v>
      </c>
      <c r="E1184" s="308">
        <f t="shared" ref="E1184:F1184" si="804">E1185+E1190</f>
        <v>0</v>
      </c>
      <c r="F1184" s="308">
        <f t="shared" si="804"/>
        <v>0</v>
      </c>
      <c r="G1184" s="276" t="s">
        <v>172</v>
      </c>
      <c r="H1184" s="277"/>
    </row>
    <row r="1185" spans="1:8" x14ac:dyDescent="0.2">
      <c r="A1185" s="15">
        <v>32</v>
      </c>
      <c r="B1185" s="16" t="s">
        <v>22</v>
      </c>
      <c r="C1185" s="309">
        <f t="shared" ref="C1185:F1185" si="805">C1186</f>
        <v>0</v>
      </c>
      <c r="D1185" s="309">
        <f t="shared" si="805"/>
        <v>0</v>
      </c>
      <c r="E1185" s="309">
        <f t="shared" si="805"/>
        <v>0</v>
      </c>
      <c r="F1185" s="309">
        <f t="shared" si="805"/>
        <v>0</v>
      </c>
      <c r="G1185" s="390">
        <v>2</v>
      </c>
      <c r="H1185" s="292"/>
    </row>
    <row r="1186" spans="1:8" x14ac:dyDescent="0.2">
      <c r="A1186" s="17">
        <v>323</v>
      </c>
      <c r="B1186" s="18" t="s">
        <v>23</v>
      </c>
      <c r="C1186" s="330">
        <f t="shared" ref="C1186:D1186" si="806">SUM(C1187:C1189)</f>
        <v>0</v>
      </c>
      <c r="D1186" s="330">
        <f t="shared" si="806"/>
        <v>0</v>
      </c>
      <c r="E1186" s="330">
        <f t="shared" ref="E1186:F1186" si="807">SUM(E1187:E1189)</f>
        <v>0</v>
      </c>
      <c r="F1186" s="330">
        <f t="shared" si="807"/>
        <v>0</v>
      </c>
      <c r="G1186" s="390">
        <v>3</v>
      </c>
      <c r="H1186" s="391"/>
    </row>
    <row r="1187" spans="1:8" x14ac:dyDescent="0.2">
      <c r="A1187" s="19">
        <v>3233</v>
      </c>
      <c r="B1187" s="35" t="s">
        <v>25</v>
      </c>
      <c r="C1187" s="284"/>
      <c r="D1187" s="284"/>
      <c r="E1187" s="285"/>
      <c r="F1187" s="284"/>
      <c r="G1187" s="276">
        <v>4</v>
      </c>
      <c r="H1187" s="277"/>
    </row>
    <row r="1188" spans="1:8" x14ac:dyDescent="0.2">
      <c r="A1188" s="19">
        <v>3237</v>
      </c>
      <c r="B1188" s="35" t="s">
        <v>26</v>
      </c>
      <c r="C1188" s="284"/>
      <c r="D1188" s="284"/>
      <c r="E1188" s="285"/>
      <c r="F1188" s="284"/>
      <c r="G1188" s="276">
        <v>4</v>
      </c>
      <c r="H1188" s="277"/>
    </row>
    <row r="1189" spans="1:8" x14ac:dyDescent="0.2">
      <c r="A1189" s="19">
        <v>3239</v>
      </c>
      <c r="B1189" s="35" t="s">
        <v>27</v>
      </c>
      <c r="C1189" s="284"/>
      <c r="D1189" s="284"/>
      <c r="E1189" s="285"/>
      <c r="F1189" s="284"/>
      <c r="G1189" s="276">
        <v>4</v>
      </c>
      <c r="H1189" s="277"/>
    </row>
    <row r="1190" spans="1:8" ht="28.5" x14ac:dyDescent="0.2">
      <c r="A1190" s="15">
        <v>45</v>
      </c>
      <c r="B1190" s="16" t="s">
        <v>125</v>
      </c>
      <c r="C1190" s="309">
        <f t="shared" ref="C1190:F1191" si="808">C1191</f>
        <v>0</v>
      </c>
      <c r="D1190" s="309">
        <f t="shared" si="808"/>
        <v>0</v>
      </c>
      <c r="E1190" s="309">
        <f t="shared" si="808"/>
        <v>0</v>
      </c>
      <c r="F1190" s="309">
        <f t="shared" si="808"/>
        <v>0</v>
      </c>
      <c r="G1190" s="390">
        <v>2</v>
      </c>
      <c r="H1190" s="292"/>
    </row>
    <row r="1191" spans="1:8" ht="28.5" x14ac:dyDescent="0.2">
      <c r="A1191" s="17">
        <v>451</v>
      </c>
      <c r="B1191" s="18" t="s">
        <v>126</v>
      </c>
      <c r="C1191" s="330">
        <f t="shared" si="808"/>
        <v>0</v>
      </c>
      <c r="D1191" s="330">
        <f t="shared" si="808"/>
        <v>0</v>
      </c>
      <c r="E1191" s="330">
        <f t="shared" si="808"/>
        <v>0</v>
      </c>
      <c r="F1191" s="330">
        <f t="shared" si="808"/>
        <v>0</v>
      </c>
      <c r="G1191" s="390">
        <v>3</v>
      </c>
      <c r="H1191" s="391"/>
    </row>
    <row r="1192" spans="1:8" ht="28.5" x14ac:dyDescent="0.2">
      <c r="A1192" s="19">
        <v>4511</v>
      </c>
      <c r="B1192" s="35" t="s">
        <v>126</v>
      </c>
      <c r="C1192" s="284"/>
      <c r="D1192" s="284"/>
      <c r="E1192" s="285"/>
      <c r="F1192" s="284"/>
      <c r="G1192" s="276">
        <v>4</v>
      </c>
      <c r="H1192" s="277"/>
    </row>
    <row r="1193" spans="1:8" ht="28.5" x14ac:dyDescent="0.2">
      <c r="A1193" s="9">
        <v>3605</v>
      </c>
      <c r="B1193" s="10" t="s">
        <v>233</v>
      </c>
      <c r="C1193" s="279">
        <f t="shared" ref="C1193:E1193" si="809">C1194+C1206+0+0</f>
        <v>0</v>
      </c>
      <c r="D1193" s="279">
        <f t="shared" si="809"/>
        <v>0</v>
      </c>
      <c r="E1193" s="279">
        <f t="shared" si="809"/>
        <v>0</v>
      </c>
      <c r="F1193" s="279">
        <f t="shared" ref="F1193" si="810">F1194+F1206+0+0</f>
        <v>0</v>
      </c>
      <c r="G1193" s="276" t="s">
        <v>16</v>
      </c>
      <c r="H1193" s="277"/>
    </row>
    <row r="1194" spans="1:8" ht="28.5" x14ac:dyDescent="0.2">
      <c r="A1194" s="11" t="s">
        <v>316</v>
      </c>
      <c r="B1194" s="12" t="s">
        <v>206</v>
      </c>
      <c r="C1194" s="280">
        <f t="shared" ref="C1194:F1194" si="811">C1195+0+0+0+0+0+0</f>
        <v>0</v>
      </c>
      <c r="D1194" s="280">
        <f t="shared" si="811"/>
        <v>0</v>
      </c>
      <c r="E1194" s="280">
        <f t="shared" si="811"/>
        <v>0</v>
      </c>
      <c r="F1194" s="280">
        <f t="shared" si="811"/>
        <v>0</v>
      </c>
      <c r="G1194" s="276" t="s">
        <v>19</v>
      </c>
      <c r="H1194" s="277"/>
    </row>
    <row r="1195" spans="1:8" x14ac:dyDescent="0.2">
      <c r="A1195" s="13">
        <v>11</v>
      </c>
      <c r="B1195" s="14" t="s">
        <v>20</v>
      </c>
      <c r="C1195" s="281">
        <f t="shared" ref="C1195:D1195" si="812">C1196+C1201</f>
        <v>0</v>
      </c>
      <c r="D1195" s="281">
        <f t="shared" si="812"/>
        <v>0</v>
      </c>
      <c r="E1195" s="281">
        <f t="shared" ref="E1195:F1195" si="813">E1196+E1201</f>
        <v>0</v>
      </c>
      <c r="F1195" s="281">
        <f t="shared" si="813"/>
        <v>0</v>
      </c>
      <c r="G1195" s="276" t="s">
        <v>21</v>
      </c>
      <c r="H1195" s="277"/>
    </row>
    <row r="1196" spans="1:8" x14ac:dyDescent="0.2">
      <c r="A1196" s="15">
        <v>31</v>
      </c>
      <c r="B1196" s="16" t="s">
        <v>94</v>
      </c>
      <c r="C1196" s="282">
        <f t="shared" ref="C1196:D1196" si="814">C1197+C1199</f>
        <v>0</v>
      </c>
      <c r="D1196" s="282">
        <f t="shared" si="814"/>
        <v>0</v>
      </c>
      <c r="E1196" s="282">
        <f t="shared" ref="E1196:F1196" si="815">E1197+E1199</f>
        <v>0</v>
      </c>
      <c r="F1196" s="282">
        <f t="shared" si="815"/>
        <v>0</v>
      </c>
      <c r="G1196" s="276">
        <v>2</v>
      </c>
      <c r="H1196" s="277"/>
    </row>
    <row r="1197" spans="1:8" x14ac:dyDescent="0.2">
      <c r="A1197" s="17">
        <v>311</v>
      </c>
      <c r="B1197" s="18" t="s">
        <v>95</v>
      </c>
      <c r="C1197" s="283">
        <f t="shared" ref="C1197:F1197" si="816">C1198</f>
        <v>0</v>
      </c>
      <c r="D1197" s="283">
        <f t="shared" si="816"/>
        <v>0</v>
      </c>
      <c r="E1197" s="283">
        <f t="shared" si="816"/>
        <v>0</v>
      </c>
      <c r="F1197" s="283">
        <f t="shared" si="816"/>
        <v>0</v>
      </c>
      <c r="G1197" s="276">
        <v>3</v>
      </c>
      <c r="H1197" s="277"/>
    </row>
    <row r="1198" spans="1:8" x14ac:dyDescent="0.2">
      <c r="A1198" s="19">
        <v>3111</v>
      </c>
      <c r="B1198" s="35" t="s">
        <v>96</v>
      </c>
      <c r="C1198" s="284"/>
      <c r="D1198" s="284"/>
      <c r="E1198" s="285"/>
      <c r="F1198" s="284"/>
      <c r="G1198" s="276">
        <v>4</v>
      </c>
      <c r="H1198" s="277"/>
    </row>
    <row r="1199" spans="1:8" x14ac:dyDescent="0.2">
      <c r="A1199" s="17">
        <v>313</v>
      </c>
      <c r="B1199" s="18" t="s">
        <v>100</v>
      </c>
      <c r="C1199" s="283">
        <f t="shared" ref="C1199:F1199" si="817">SUM(C1200:C1200)</f>
        <v>0</v>
      </c>
      <c r="D1199" s="283">
        <f t="shared" si="817"/>
        <v>0</v>
      </c>
      <c r="E1199" s="283">
        <f t="shared" si="817"/>
        <v>0</v>
      </c>
      <c r="F1199" s="283">
        <f t="shared" si="817"/>
        <v>0</v>
      </c>
      <c r="G1199" s="276">
        <v>3</v>
      </c>
      <c r="H1199" s="277"/>
    </row>
    <row r="1200" spans="1:8" ht="28.5" x14ac:dyDescent="0.2">
      <c r="A1200" s="19">
        <v>3132</v>
      </c>
      <c r="B1200" s="35" t="s">
        <v>101</v>
      </c>
      <c r="C1200" s="284"/>
      <c r="D1200" s="284"/>
      <c r="E1200" s="285"/>
      <c r="F1200" s="284"/>
      <c r="G1200" s="276">
        <v>4</v>
      </c>
      <c r="H1200" s="277"/>
    </row>
    <row r="1201" spans="1:8" x14ac:dyDescent="0.2">
      <c r="A1201" s="15">
        <v>32</v>
      </c>
      <c r="B1201" s="16" t="s">
        <v>22</v>
      </c>
      <c r="C1201" s="282">
        <f t="shared" ref="C1201:E1201" si="818">C1202+C1204</f>
        <v>0</v>
      </c>
      <c r="D1201" s="282">
        <f t="shared" si="818"/>
        <v>0</v>
      </c>
      <c r="E1201" s="282">
        <f t="shared" si="818"/>
        <v>0</v>
      </c>
      <c r="F1201" s="282">
        <f t="shared" ref="F1201" si="819">F1202+F1204</f>
        <v>0</v>
      </c>
      <c r="G1201" s="276">
        <v>2</v>
      </c>
      <c r="H1201" s="277"/>
    </row>
    <row r="1202" spans="1:8" ht="42.75" x14ac:dyDescent="0.2">
      <c r="A1202" s="17" t="s">
        <v>293</v>
      </c>
      <c r="B1202" s="18" t="s">
        <v>294</v>
      </c>
      <c r="C1202" s="283">
        <f t="shared" ref="C1202:F1202" si="820">C1203</f>
        <v>0</v>
      </c>
      <c r="D1202" s="283">
        <f t="shared" si="820"/>
        <v>0</v>
      </c>
      <c r="E1202" s="283">
        <f t="shared" si="820"/>
        <v>0</v>
      </c>
      <c r="F1202" s="283">
        <f t="shared" si="820"/>
        <v>0</v>
      </c>
      <c r="G1202" s="276">
        <v>3</v>
      </c>
      <c r="H1202" s="277"/>
    </row>
    <row r="1203" spans="1:8" ht="42.75" x14ac:dyDescent="0.2">
      <c r="A1203" s="19" t="s">
        <v>295</v>
      </c>
      <c r="B1203" s="35" t="s">
        <v>296</v>
      </c>
      <c r="C1203" s="284"/>
      <c r="D1203" s="284"/>
      <c r="E1203" s="285"/>
      <c r="F1203" s="284"/>
      <c r="G1203" s="276">
        <v>4</v>
      </c>
      <c r="H1203" s="277"/>
    </row>
    <row r="1204" spans="1:8" ht="28.5" x14ac:dyDescent="0.2">
      <c r="A1204" s="40">
        <v>329</v>
      </c>
      <c r="B1204" s="41" t="s">
        <v>29</v>
      </c>
      <c r="C1204" s="346">
        <f t="shared" ref="C1204:F1204" si="821">C1205</f>
        <v>0</v>
      </c>
      <c r="D1204" s="346">
        <f t="shared" si="821"/>
        <v>0</v>
      </c>
      <c r="E1204" s="346">
        <f t="shared" si="821"/>
        <v>0</v>
      </c>
      <c r="F1204" s="346">
        <f t="shared" si="821"/>
        <v>0</v>
      </c>
      <c r="G1204" s="276">
        <v>3</v>
      </c>
      <c r="H1204" s="277"/>
    </row>
    <row r="1205" spans="1:8" x14ac:dyDescent="0.2">
      <c r="A1205" s="43">
        <v>3292</v>
      </c>
      <c r="B1205" s="44" t="s">
        <v>187</v>
      </c>
      <c r="C1205" s="284"/>
      <c r="D1205" s="284"/>
      <c r="E1205" s="285"/>
      <c r="F1205" s="284"/>
      <c r="G1205" s="276">
        <v>4</v>
      </c>
      <c r="H1205" s="277"/>
    </row>
    <row r="1206" spans="1:8" ht="57" x14ac:dyDescent="0.2">
      <c r="A1206" s="11" t="s">
        <v>317</v>
      </c>
      <c r="B1206" s="12" t="s">
        <v>318</v>
      </c>
      <c r="C1206" s="280">
        <f t="shared" ref="C1206:F1206" si="822">C1207</f>
        <v>0</v>
      </c>
      <c r="D1206" s="280">
        <f t="shared" si="822"/>
        <v>0</v>
      </c>
      <c r="E1206" s="280">
        <f t="shared" si="822"/>
        <v>0</v>
      </c>
      <c r="F1206" s="280">
        <f t="shared" si="822"/>
        <v>0</v>
      </c>
      <c r="G1206" s="276" t="s">
        <v>19</v>
      </c>
      <c r="H1206" s="317"/>
    </row>
    <row r="1207" spans="1:8" x14ac:dyDescent="0.2">
      <c r="A1207" s="13">
        <v>11</v>
      </c>
      <c r="B1207" s="14" t="s">
        <v>20</v>
      </c>
      <c r="C1207" s="281">
        <f t="shared" ref="C1207:D1207" si="823">C1208+C1222</f>
        <v>0</v>
      </c>
      <c r="D1207" s="281">
        <f t="shared" si="823"/>
        <v>0</v>
      </c>
      <c r="E1207" s="281">
        <f t="shared" ref="E1207:F1207" si="824">E1208+E1222</f>
        <v>0</v>
      </c>
      <c r="F1207" s="281">
        <f t="shared" si="824"/>
        <v>0</v>
      </c>
      <c r="G1207" s="276" t="s">
        <v>21</v>
      </c>
      <c r="H1207" s="277"/>
    </row>
    <row r="1208" spans="1:8" x14ac:dyDescent="0.2">
      <c r="A1208" s="15">
        <v>32</v>
      </c>
      <c r="B1208" s="16" t="s">
        <v>22</v>
      </c>
      <c r="C1208" s="282">
        <f t="shared" ref="C1208:E1208" si="825">C1209+C1211+C1215+C1220</f>
        <v>0</v>
      </c>
      <c r="D1208" s="282">
        <f t="shared" si="825"/>
        <v>0</v>
      </c>
      <c r="E1208" s="282">
        <f t="shared" si="825"/>
        <v>0</v>
      </c>
      <c r="F1208" s="282">
        <f t="shared" ref="F1208" si="826">F1209+F1211+F1215+F1220</f>
        <v>0</v>
      </c>
      <c r="G1208" s="276">
        <v>2</v>
      </c>
      <c r="H1208" s="277"/>
    </row>
    <row r="1209" spans="1:8" x14ac:dyDescent="0.2">
      <c r="A1209" s="17">
        <v>321</v>
      </c>
      <c r="B1209" s="18" t="s">
        <v>102</v>
      </c>
      <c r="C1209" s="283">
        <f t="shared" ref="C1209:F1209" si="827">C1210</f>
        <v>0</v>
      </c>
      <c r="D1209" s="283">
        <f t="shared" si="827"/>
        <v>0</v>
      </c>
      <c r="E1209" s="283">
        <f t="shared" si="827"/>
        <v>0</v>
      </c>
      <c r="F1209" s="283">
        <f t="shared" si="827"/>
        <v>0</v>
      </c>
      <c r="G1209" s="276">
        <v>3</v>
      </c>
      <c r="H1209" s="277"/>
    </row>
    <row r="1210" spans="1:8" x14ac:dyDescent="0.2">
      <c r="A1210" s="19">
        <v>3211</v>
      </c>
      <c r="B1210" s="35" t="s">
        <v>103</v>
      </c>
      <c r="C1210" s="284"/>
      <c r="D1210" s="284"/>
      <c r="E1210" s="285"/>
      <c r="F1210" s="284"/>
      <c r="G1210" s="276">
        <v>4</v>
      </c>
      <c r="H1210" s="356"/>
    </row>
    <row r="1211" spans="1:8" x14ac:dyDescent="0.2">
      <c r="A1211" s="17">
        <v>322</v>
      </c>
      <c r="B1211" s="18" t="s">
        <v>106</v>
      </c>
      <c r="C1211" s="283">
        <f t="shared" ref="C1211:D1211" si="828">SUM(C1212:C1214)</f>
        <v>0</v>
      </c>
      <c r="D1211" s="283">
        <f t="shared" si="828"/>
        <v>0</v>
      </c>
      <c r="E1211" s="283">
        <f t="shared" ref="E1211" si="829">SUM(E1212:E1214)</f>
        <v>0</v>
      </c>
      <c r="F1211" s="283">
        <f t="shared" ref="F1211" si="830">SUM(F1212:F1214)</f>
        <v>0</v>
      </c>
      <c r="G1211" s="276">
        <v>3</v>
      </c>
      <c r="H1211" s="277"/>
    </row>
    <row r="1212" spans="1:8" ht="28.5" x14ac:dyDescent="0.2">
      <c r="A1212" s="19">
        <v>3221</v>
      </c>
      <c r="B1212" s="35" t="s">
        <v>107</v>
      </c>
      <c r="C1212" s="310"/>
      <c r="D1212" s="310"/>
      <c r="E1212" s="311"/>
      <c r="F1212" s="310"/>
      <c r="G1212" s="287">
        <v>4</v>
      </c>
      <c r="H1212" s="356"/>
    </row>
    <row r="1213" spans="1:8" x14ac:dyDescent="0.2">
      <c r="A1213" s="19">
        <v>3222</v>
      </c>
      <c r="B1213" s="35" t="s">
        <v>154</v>
      </c>
      <c r="C1213" s="284"/>
      <c r="D1213" s="284"/>
      <c r="E1213" s="285"/>
      <c r="F1213" s="284"/>
      <c r="G1213" s="276">
        <v>4</v>
      </c>
      <c r="H1213" s="277"/>
    </row>
    <row r="1214" spans="1:8" x14ac:dyDescent="0.2">
      <c r="A1214" s="19">
        <v>3225</v>
      </c>
      <c r="B1214" s="35" t="s">
        <v>155</v>
      </c>
      <c r="C1214" s="284"/>
      <c r="D1214" s="284"/>
      <c r="E1214" s="285"/>
      <c r="F1214" s="284"/>
      <c r="G1214" s="276">
        <v>4</v>
      </c>
      <c r="H1214" s="356"/>
    </row>
    <row r="1215" spans="1:8" x14ac:dyDescent="0.2">
      <c r="A1215" s="17">
        <v>323</v>
      </c>
      <c r="B1215" s="18" t="s">
        <v>23</v>
      </c>
      <c r="C1215" s="283">
        <f t="shared" ref="C1215:D1215" si="831">SUM(C1216:C1219)</f>
        <v>0</v>
      </c>
      <c r="D1215" s="283">
        <f t="shared" si="831"/>
        <v>0</v>
      </c>
      <c r="E1215" s="283">
        <f t="shared" ref="E1215:F1215" si="832">SUM(E1216:E1219)</f>
        <v>0</v>
      </c>
      <c r="F1215" s="283">
        <f t="shared" si="832"/>
        <v>0</v>
      </c>
      <c r="G1215" s="276">
        <v>3</v>
      </c>
      <c r="H1215" s="277"/>
    </row>
    <row r="1216" spans="1:8" ht="28.5" x14ac:dyDescent="0.2">
      <c r="A1216" s="19">
        <v>3232</v>
      </c>
      <c r="B1216" s="35" t="s">
        <v>184</v>
      </c>
      <c r="C1216" s="284"/>
      <c r="D1216" s="284"/>
      <c r="E1216" s="285"/>
      <c r="F1216" s="284"/>
      <c r="G1216" s="276">
        <v>4</v>
      </c>
      <c r="H1216" s="356"/>
    </row>
    <row r="1217" spans="1:8" x14ac:dyDescent="0.2">
      <c r="A1217" s="19">
        <v>3235</v>
      </c>
      <c r="B1217" s="35" t="s">
        <v>68</v>
      </c>
      <c r="C1217" s="284"/>
      <c r="D1217" s="284"/>
      <c r="E1217" s="285"/>
      <c r="F1217" s="284"/>
      <c r="G1217" s="276">
        <v>4</v>
      </c>
      <c r="H1217" s="356"/>
    </row>
    <row r="1218" spans="1:8" x14ac:dyDescent="0.2">
      <c r="A1218" s="19">
        <v>3237</v>
      </c>
      <c r="B1218" s="35" t="s">
        <v>26</v>
      </c>
      <c r="C1218" s="284"/>
      <c r="D1218" s="284"/>
      <c r="E1218" s="285"/>
      <c r="F1218" s="284"/>
      <c r="G1218" s="276">
        <v>4</v>
      </c>
      <c r="H1218" s="356"/>
    </row>
    <row r="1219" spans="1:8" x14ac:dyDescent="0.2">
      <c r="A1219" s="19">
        <v>3239</v>
      </c>
      <c r="B1219" s="35" t="s">
        <v>27</v>
      </c>
      <c r="C1219" s="284"/>
      <c r="D1219" s="284"/>
      <c r="E1219" s="285"/>
      <c r="F1219" s="284"/>
      <c r="G1219" s="276">
        <v>4</v>
      </c>
      <c r="H1219" s="356"/>
    </row>
    <row r="1220" spans="1:8" ht="42.75" x14ac:dyDescent="0.2">
      <c r="A1220" s="17">
        <v>325</v>
      </c>
      <c r="B1220" s="18" t="s">
        <v>294</v>
      </c>
      <c r="C1220" s="330">
        <f t="shared" ref="C1220:F1220" si="833">C1221</f>
        <v>0</v>
      </c>
      <c r="D1220" s="330">
        <f t="shared" si="833"/>
        <v>0</v>
      </c>
      <c r="E1220" s="330">
        <f t="shared" si="833"/>
        <v>0</v>
      </c>
      <c r="F1220" s="330">
        <f t="shared" si="833"/>
        <v>0</v>
      </c>
      <c r="G1220" s="276">
        <v>3</v>
      </c>
      <c r="H1220" s="356"/>
    </row>
    <row r="1221" spans="1:8" ht="42.75" x14ac:dyDescent="0.2">
      <c r="A1221" s="19">
        <v>3251</v>
      </c>
      <c r="B1221" s="35" t="s">
        <v>296</v>
      </c>
      <c r="C1221" s="284"/>
      <c r="D1221" s="284"/>
      <c r="E1221" s="285"/>
      <c r="F1221" s="284"/>
      <c r="G1221" s="276">
        <v>4</v>
      </c>
      <c r="H1221" s="277"/>
    </row>
    <row r="1222" spans="1:8" ht="28.5" x14ac:dyDescent="0.2">
      <c r="A1222" s="15">
        <v>42</v>
      </c>
      <c r="B1222" s="16" t="s">
        <v>51</v>
      </c>
      <c r="C1222" s="282">
        <f t="shared" ref="C1222:D1222" si="834">C1223+C1227</f>
        <v>0</v>
      </c>
      <c r="D1222" s="282">
        <f t="shared" si="834"/>
        <v>0</v>
      </c>
      <c r="E1222" s="282">
        <f t="shared" ref="E1222:F1222" si="835">E1223+E1227</f>
        <v>0</v>
      </c>
      <c r="F1222" s="282">
        <f t="shared" si="835"/>
        <v>0</v>
      </c>
      <c r="G1222" s="276">
        <v>2</v>
      </c>
      <c r="H1222" s="277"/>
    </row>
    <row r="1223" spans="1:8" x14ac:dyDescent="0.2">
      <c r="A1223" s="17">
        <v>422</v>
      </c>
      <c r="B1223" s="18" t="s">
        <v>52</v>
      </c>
      <c r="C1223" s="283">
        <f t="shared" ref="C1223:D1223" si="836">SUM(C1224:C1226)</f>
        <v>0</v>
      </c>
      <c r="D1223" s="283">
        <f t="shared" si="836"/>
        <v>0</v>
      </c>
      <c r="E1223" s="283">
        <f t="shared" ref="E1223:F1223" si="837">SUM(E1224:E1226)</f>
        <v>0</v>
      </c>
      <c r="F1223" s="283">
        <f t="shared" si="837"/>
        <v>0</v>
      </c>
      <c r="G1223" s="276">
        <v>3</v>
      </c>
      <c r="H1223" s="277"/>
    </row>
    <row r="1224" spans="1:8" x14ac:dyDescent="0.2">
      <c r="A1224" s="19">
        <v>4221</v>
      </c>
      <c r="B1224" s="35" t="s">
        <v>121</v>
      </c>
      <c r="C1224" s="284"/>
      <c r="D1224" s="284"/>
      <c r="E1224" s="285"/>
      <c r="F1224" s="284"/>
      <c r="G1224" s="276">
        <v>4</v>
      </c>
      <c r="H1224" s="356"/>
    </row>
    <row r="1225" spans="1:8" ht="28.5" x14ac:dyDescent="0.2">
      <c r="A1225" s="19">
        <v>4224</v>
      </c>
      <c r="B1225" s="35" t="s">
        <v>53</v>
      </c>
      <c r="C1225" s="284"/>
      <c r="D1225" s="284"/>
      <c r="E1225" s="285"/>
      <c r="F1225" s="284"/>
      <c r="G1225" s="276">
        <v>4</v>
      </c>
      <c r="H1225" s="356"/>
    </row>
    <row r="1226" spans="1:8" ht="28.5" x14ac:dyDescent="0.2">
      <c r="A1226" s="19">
        <v>4227</v>
      </c>
      <c r="B1226" s="35" t="s">
        <v>216</v>
      </c>
      <c r="C1226" s="284"/>
      <c r="D1226" s="284"/>
      <c r="E1226" s="285"/>
      <c r="F1226" s="284"/>
      <c r="G1226" s="287">
        <v>4</v>
      </c>
      <c r="H1226" s="392"/>
    </row>
    <row r="1227" spans="1:8" ht="28.5" x14ac:dyDescent="0.2">
      <c r="A1227" s="17">
        <v>451</v>
      </c>
      <c r="B1227" s="18" t="s">
        <v>319</v>
      </c>
      <c r="C1227" s="330">
        <f t="shared" ref="C1227:F1227" si="838">C1228</f>
        <v>0</v>
      </c>
      <c r="D1227" s="330">
        <f t="shared" si="838"/>
        <v>0</v>
      </c>
      <c r="E1227" s="330">
        <f t="shared" si="838"/>
        <v>0</v>
      </c>
      <c r="F1227" s="330">
        <f t="shared" si="838"/>
        <v>0</v>
      </c>
      <c r="G1227" s="287">
        <v>3</v>
      </c>
      <c r="H1227" s="292"/>
    </row>
    <row r="1228" spans="1:8" ht="28.5" x14ac:dyDescent="0.2">
      <c r="A1228" s="19">
        <v>4511</v>
      </c>
      <c r="B1228" s="35" t="s">
        <v>320</v>
      </c>
      <c r="C1228" s="284"/>
      <c r="D1228" s="284"/>
      <c r="E1228" s="285"/>
      <c r="F1228" s="284"/>
      <c r="G1228" s="287">
        <v>4</v>
      </c>
      <c r="H1228" s="392"/>
    </row>
    <row r="1229" spans="1:8" x14ac:dyDescent="0.2">
      <c r="A1229" s="33">
        <v>26400</v>
      </c>
      <c r="B1229" s="34" t="s">
        <v>321</v>
      </c>
      <c r="C1229" s="278">
        <f t="shared" ref="C1229:E1229" si="839">+C1230+C1259</f>
        <v>0</v>
      </c>
      <c r="D1229" s="278">
        <f t="shared" si="839"/>
        <v>0</v>
      </c>
      <c r="E1229" s="278">
        <f t="shared" si="839"/>
        <v>0</v>
      </c>
      <c r="F1229" s="278">
        <f t="shared" ref="F1229" si="840">+F1230+F1259</f>
        <v>0</v>
      </c>
      <c r="G1229" s="276" t="s">
        <v>14</v>
      </c>
      <c r="H1229" s="393"/>
    </row>
    <row r="1230" spans="1:8" ht="28.5" x14ac:dyDescent="0.2">
      <c r="A1230" s="9">
        <v>3602</v>
      </c>
      <c r="B1230" s="10" t="s">
        <v>131</v>
      </c>
      <c r="C1230" s="279">
        <f t="shared" ref="C1230:F1230" si="841">+C1231+0</f>
        <v>0</v>
      </c>
      <c r="D1230" s="279">
        <f t="shared" si="841"/>
        <v>0</v>
      </c>
      <c r="E1230" s="279">
        <f t="shared" si="841"/>
        <v>0</v>
      </c>
      <c r="F1230" s="279">
        <f t="shared" si="841"/>
        <v>0</v>
      </c>
      <c r="G1230" s="276" t="s">
        <v>16</v>
      </c>
      <c r="H1230" s="292"/>
    </row>
    <row r="1231" spans="1:8" ht="42.75" x14ac:dyDescent="0.2">
      <c r="A1231" s="11" t="s">
        <v>322</v>
      </c>
      <c r="B1231" s="12" t="s">
        <v>323</v>
      </c>
      <c r="C1231" s="280">
        <f t="shared" ref="C1231:F1231" si="842">C1232+0+0+0+0+0+0</f>
        <v>0</v>
      </c>
      <c r="D1231" s="280">
        <f t="shared" si="842"/>
        <v>0</v>
      </c>
      <c r="E1231" s="280">
        <f t="shared" si="842"/>
        <v>0</v>
      </c>
      <c r="F1231" s="280">
        <f t="shared" si="842"/>
        <v>0</v>
      </c>
      <c r="G1231" s="276" t="s">
        <v>19</v>
      </c>
      <c r="H1231" s="277"/>
    </row>
    <row r="1232" spans="1:8" x14ac:dyDescent="0.2">
      <c r="A1232" s="13">
        <v>11</v>
      </c>
      <c r="B1232" s="14" t="s">
        <v>20</v>
      </c>
      <c r="C1232" s="281">
        <f t="shared" ref="C1232:D1232" si="843">C1233+C1238+C1241+C1256</f>
        <v>0</v>
      </c>
      <c r="D1232" s="281">
        <f t="shared" si="843"/>
        <v>0</v>
      </c>
      <c r="E1232" s="281">
        <f t="shared" ref="E1232:F1232" si="844">E1233+E1238+E1241+E1256</f>
        <v>0</v>
      </c>
      <c r="F1232" s="281">
        <f t="shared" si="844"/>
        <v>0</v>
      </c>
      <c r="G1232" s="276" t="s">
        <v>21</v>
      </c>
      <c r="H1232" s="394"/>
    </row>
    <row r="1233" spans="1:8" ht="28.5" x14ac:dyDescent="0.2">
      <c r="A1233" s="15">
        <v>36</v>
      </c>
      <c r="B1233" s="16" t="s">
        <v>43</v>
      </c>
      <c r="C1233" s="282">
        <f t="shared" ref="C1233:D1233" si="845">C1234+C1236</f>
        <v>0</v>
      </c>
      <c r="D1233" s="282">
        <f t="shared" si="845"/>
        <v>0</v>
      </c>
      <c r="E1233" s="282">
        <f t="shared" ref="E1233:F1233" si="846">E1234+E1236</f>
        <v>0</v>
      </c>
      <c r="F1233" s="282">
        <f t="shared" si="846"/>
        <v>0</v>
      </c>
      <c r="G1233" s="276">
        <v>2</v>
      </c>
      <c r="H1233" s="277"/>
    </row>
    <row r="1234" spans="1:8" x14ac:dyDescent="0.2">
      <c r="A1234" s="17">
        <v>366</v>
      </c>
      <c r="B1234" s="18" t="s">
        <v>112</v>
      </c>
      <c r="C1234" s="283">
        <f t="shared" ref="C1234:F1234" si="847">C1235</f>
        <v>0</v>
      </c>
      <c r="D1234" s="283">
        <f t="shared" si="847"/>
        <v>0</v>
      </c>
      <c r="E1234" s="283">
        <f t="shared" si="847"/>
        <v>0</v>
      </c>
      <c r="F1234" s="283">
        <f t="shared" si="847"/>
        <v>0</v>
      </c>
      <c r="G1234" s="276">
        <v>3</v>
      </c>
      <c r="H1234" s="277"/>
    </row>
    <row r="1235" spans="1:8" ht="28.5" x14ac:dyDescent="0.2">
      <c r="A1235" s="19">
        <v>3661</v>
      </c>
      <c r="B1235" s="35" t="s">
        <v>113</v>
      </c>
      <c r="C1235" s="284"/>
      <c r="D1235" s="284"/>
      <c r="E1235" s="285"/>
      <c r="F1235" s="284"/>
      <c r="G1235" s="276">
        <v>4</v>
      </c>
      <c r="H1235" s="277"/>
    </row>
    <row r="1236" spans="1:8" ht="28.5" x14ac:dyDescent="0.2">
      <c r="A1236" s="17">
        <v>369</v>
      </c>
      <c r="B1236" s="18" t="s">
        <v>114</v>
      </c>
      <c r="C1236" s="283">
        <f t="shared" ref="C1236:F1236" si="848">C1237</f>
        <v>0</v>
      </c>
      <c r="D1236" s="283">
        <f t="shared" si="848"/>
        <v>0</v>
      </c>
      <c r="E1236" s="283">
        <f t="shared" si="848"/>
        <v>0</v>
      </c>
      <c r="F1236" s="283">
        <f t="shared" si="848"/>
        <v>0</v>
      </c>
      <c r="G1236" s="276">
        <v>3</v>
      </c>
      <c r="H1236" s="277"/>
    </row>
    <row r="1237" spans="1:8" ht="42.75" x14ac:dyDescent="0.2">
      <c r="A1237" s="19">
        <v>3691</v>
      </c>
      <c r="B1237" s="35" t="s">
        <v>115</v>
      </c>
      <c r="C1237" s="284"/>
      <c r="D1237" s="284"/>
      <c r="E1237" s="285"/>
      <c r="F1237" s="284"/>
      <c r="G1237" s="276">
        <v>4</v>
      </c>
      <c r="H1237" s="277"/>
    </row>
    <row r="1238" spans="1:8" ht="42.75" x14ac:dyDescent="0.2">
      <c r="A1238" s="15">
        <v>41</v>
      </c>
      <c r="B1238" s="16" t="s">
        <v>118</v>
      </c>
      <c r="C1238" s="282">
        <f t="shared" ref="C1238:F1239" si="849">+C1239</f>
        <v>0</v>
      </c>
      <c r="D1238" s="282">
        <f t="shared" si="849"/>
        <v>0</v>
      </c>
      <c r="E1238" s="282">
        <f t="shared" si="849"/>
        <v>0</v>
      </c>
      <c r="F1238" s="282">
        <f t="shared" si="849"/>
        <v>0</v>
      </c>
      <c r="G1238" s="287">
        <v>2</v>
      </c>
      <c r="H1238" s="292"/>
    </row>
    <row r="1239" spans="1:8" x14ac:dyDescent="0.2">
      <c r="A1239" s="17">
        <v>412</v>
      </c>
      <c r="B1239" s="18" t="s">
        <v>119</v>
      </c>
      <c r="C1239" s="283">
        <f t="shared" si="849"/>
        <v>0</v>
      </c>
      <c r="D1239" s="283">
        <f t="shared" si="849"/>
        <v>0</v>
      </c>
      <c r="E1239" s="283">
        <f t="shared" si="849"/>
        <v>0</v>
      </c>
      <c r="F1239" s="283">
        <f t="shared" si="849"/>
        <v>0</v>
      </c>
      <c r="G1239" s="287">
        <v>3</v>
      </c>
      <c r="H1239" s="292"/>
    </row>
    <row r="1240" spans="1:8" x14ac:dyDescent="0.2">
      <c r="A1240" s="19">
        <v>4123</v>
      </c>
      <c r="B1240" s="78" t="s">
        <v>120</v>
      </c>
      <c r="C1240" s="284"/>
      <c r="D1240" s="284"/>
      <c r="E1240" s="285"/>
      <c r="F1240" s="284"/>
      <c r="G1240" s="276">
        <v>4</v>
      </c>
      <c r="H1240" s="277"/>
    </row>
    <row r="1241" spans="1:8" ht="28.5" x14ac:dyDescent="0.2">
      <c r="A1241" s="15">
        <v>42</v>
      </c>
      <c r="B1241" s="16" t="s">
        <v>51</v>
      </c>
      <c r="C1241" s="282">
        <f t="shared" ref="C1241:E1241" si="850">C1242+C1245+C1254+C1252</f>
        <v>0</v>
      </c>
      <c r="D1241" s="282">
        <f t="shared" si="850"/>
        <v>0</v>
      </c>
      <c r="E1241" s="282">
        <f t="shared" si="850"/>
        <v>0</v>
      </c>
      <c r="F1241" s="282">
        <f t="shared" ref="F1241" si="851">F1242+F1245+F1254+F1252</f>
        <v>0</v>
      </c>
      <c r="G1241" s="276">
        <v>2</v>
      </c>
      <c r="H1241" s="277"/>
    </row>
    <row r="1242" spans="1:8" x14ac:dyDescent="0.2">
      <c r="A1242" s="17">
        <v>421</v>
      </c>
      <c r="B1242" s="18" t="s">
        <v>143</v>
      </c>
      <c r="C1242" s="283">
        <f t="shared" ref="C1242:D1242" si="852">C1243+C1244</f>
        <v>0</v>
      </c>
      <c r="D1242" s="283">
        <f t="shared" si="852"/>
        <v>0</v>
      </c>
      <c r="E1242" s="283">
        <f t="shared" ref="E1242:F1242" si="853">E1243+E1244</f>
        <v>0</v>
      </c>
      <c r="F1242" s="283">
        <f t="shared" si="853"/>
        <v>0</v>
      </c>
      <c r="G1242" s="276">
        <v>3</v>
      </c>
      <c r="H1242" s="277"/>
    </row>
    <row r="1243" spans="1:8" x14ac:dyDescent="0.2">
      <c r="A1243" s="19">
        <v>4212</v>
      </c>
      <c r="B1243" s="35" t="s">
        <v>144</v>
      </c>
      <c r="C1243" s="284"/>
      <c r="D1243" s="284"/>
      <c r="E1243" s="285"/>
      <c r="F1243" s="284"/>
      <c r="G1243" s="276">
        <v>4</v>
      </c>
      <c r="H1243" s="277"/>
    </row>
    <row r="1244" spans="1:8" x14ac:dyDescent="0.2">
      <c r="A1244" s="19">
        <v>4214</v>
      </c>
      <c r="B1244" s="35" t="s">
        <v>268</v>
      </c>
      <c r="C1244" s="284"/>
      <c r="D1244" s="284"/>
      <c r="E1244" s="285"/>
      <c r="F1244" s="284"/>
      <c r="G1244" s="276">
        <v>4</v>
      </c>
      <c r="H1244" s="277"/>
    </row>
    <row r="1245" spans="1:8" x14ac:dyDescent="0.2">
      <c r="A1245" s="17">
        <v>422</v>
      </c>
      <c r="B1245" s="18" t="s">
        <v>52</v>
      </c>
      <c r="C1245" s="283">
        <f t="shared" ref="C1245:D1245" si="854">C1246+C1247+C1248+C1249+C1250+C1251</f>
        <v>0</v>
      </c>
      <c r="D1245" s="283">
        <f t="shared" si="854"/>
        <v>0</v>
      </c>
      <c r="E1245" s="283">
        <f t="shared" ref="E1245:F1245" si="855">E1246+E1247+E1248+E1249+E1250+E1251</f>
        <v>0</v>
      </c>
      <c r="F1245" s="283">
        <f t="shared" si="855"/>
        <v>0</v>
      </c>
      <c r="G1245" s="276">
        <v>3</v>
      </c>
      <c r="H1245" s="277"/>
    </row>
    <row r="1246" spans="1:8" x14ac:dyDescent="0.2">
      <c r="A1246" s="19">
        <v>4221</v>
      </c>
      <c r="B1246" s="35" t="s">
        <v>121</v>
      </c>
      <c r="C1246" s="284"/>
      <c r="D1246" s="284"/>
      <c r="E1246" s="285"/>
      <c r="F1246" s="284"/>
      <c r="G1246" s="276">
        <v>4</v>
      </c>
      <c r="H1246" s="277"/>
    </row>
    <row r="1247" spans="1:8" x14ac:dyDescent="0.2">
      <c r="A1247" s="19">
        <v>4222</v>
      </c>
      <c r="B1247" s="35" t="s">
        <v>122</v>
      </c>
      <c r="C1247" s="284"/>
      <c r="D1247" s="284"/>
      <c r="E1247" s="285"/>
      <c r="F1247" s="284"/>
      <c r="G1247" s="276">
        <v>4</v>
      </c>
      <c r="H1247" s="277"/>
    </row>
    <row r="1248" spans="1:8" x14ac:dyDescent="0.2">
      <c r="A1248" s="19">
        <v>4223</v>
      </c>
      <c r="B1248" s="35" t="s">
        <v>157</v>
      </c>
      <c r="C1248" s="284"/>
      <c r="D1248" s="284"/>
      <c r="E1248" s="285"/>
      <c r="F1248" s="284"/>
      <c r="G1248" s="276">
        <v>4</v>
      </c>
      <c r="H1248" s="277"/>
    </row>
    <row r="1249" spans="1:8" ht="28.5" x14ac:dyDescent="0.2">
      <c r="A1249" s="19">
        <v>4224</v>
      </c>
      <c r="B1249" s="35" t="s">
        <v>53</v>
      </c>
      <c r="C1249" s="364"/>
      <c r="D1249" s="364"/>
      <c r="E1249" s="365"/>
      <c r="F1249" s="364"/>
      <c r="G1249" s="276">
        <v>4</v>
      </c>
      <c r="H1249" s="325"/>
    </row>
    <row r="1250" spans="1:8" x14ac:dyDescent="0.2">
      <c r="A1250" s="19">
        <v>4225</v>
      </c>
      <c r="B1250" s="35" t="s">
        <v>244</v>
      </c>
      <c r="C1250" s="284"/>
      <c r="D1250" s="284"/>
      <c r="E1250" s="285"/>
      <c r="F1250" s="284"/>
      <c r="G1250" s="276">
        <v>4</v>
      </c>
      <c r="H1250" s="277"/>
    </row>
    <row r="1251" spans="1:8" ht="28.5" x14ac:dyDescent="0.2">
      <c r="A1251" s="19">
        <v>4227</v>
      </c>
      <c r="B1251" s="35" t="s">
        <v>216</v>
      </c>
      <c r="C1251" s="284"/>
      <c r="D1251" s="284"/>
      <c r="E1251" s="285"/>
      <c r="F1251" s="284"/>
      <c r="G1251" s="276">
        <v>4</v>
      </c>
      <c r="H1251" s="277"/>
    </row>
    <row r="1252" spans="1:8" x14ac:dyDescent="0.2">
      <c r="A1252" s="342">
        <v>423</v>
      </c>
      <c r="B1252" s="343" t="s">
        <v>167</v>
      </c>
      <c r="C1252" s="283">
        <f t="shared" ref="C1252:F1252" si="856">C1253</f>
        <v>0</v>
      </c>
      <c r="D1252" s="283">
        <f t="shared" si="856"/>
        <v>0</v>
      </c>
      <c r="E1252" s="283">
        <f t="shared" si="856"/>
        <v>0</v>
      </c>
      <c r="F1252" s="283">
        <f t="shared" si="856"/>
        <v>0</v>
      </c>
      <c r="G1252" s="276">
        <v>3</v>
      </c>
      <c r="H1252" s="277"/>
    </row>
    <row r="1253" spans="1:8" ht="28.5" x14ac:dyDescent="0.2">
      <c r="A1253" s="362">
        <v>4231</v>
      </c>
      <c r="B1253" s="363" t="s">
        <v>200</v>
      </c>
      <c r="C1253" s="284"/>
      <c r="D1253" s="284"/>
      <c r="E1253" s="285"/>
      <c r="F1253" s="284"/>
      <c r="G1253" s="276">
        <v>4</v>
      </c>
      <c r="H1253" s="277"/>
    </row>
    <row r="1254" spans="1:8" x14ac:dyDescent="0.2">
      <c r="A1254" s="17">
        <v>426</v>
      </c>
      <c r="B1254" s="79" t="s">
        <v>124</v>
      </c>
      <c r="C1254" s="283">
        <f t="shared" ref="C1254:F1254" si="857">+C1255</f>
        <v>0</v>
      </c>
      <c r="D1254" s="283">
        <f t="shared" si="857"/>
        <v>0</v>
      </c>
      <c r="E1254" s="283">
        <f t="shared" si="857"/>
        <v>0</v>
      </c>
      <c r="F1254" s="283">
        <f t="shared" si="857"/>
        <v>0</v>
      </c>
      <c r="G1254" s="276">
        <v>3</v>
      </c>
      <c r="H1254" s="277"/>
    </row>
    <row r="1255" spans="1:8" x14ac:dyDescent="0.2">
      <c r="A1255" s="19">
        <v>4262</v>
      </c>
      <c r="B1255" s="35" t="s">
        <v>124</v>
      </c>
      <c r="C1255" s="284"/>
      <c r="D1255" s="284"/>
      <c r="E1255" s="285"/>
      <c r="F1255" s="284"/>
      <c r="G1255" s="276">
        <v>4</v>
      </c>
      <c r="H1255" s="277"/>
    </row>
    <row r="1256" spans="1:8" ht="28.5" x14ac:dyDescent="0.2">
      <c r="A1256" s="15">
        <v>45</v>
      </c>
      <c r="B1256" s="16" t="s">
        <v>125</v>
      </c>
      <c r="C1256" s="282">
        <f t="shared" ref="C1256:F1257" si="858">C1257</f>
        <v>0</v>
      </c>
      <c r="D1256" s="282">
        <f t="shared" si="858"/>
        <v>0</v>
      </c>
      <c r="E1256" s="282">
        <f t="shared" si="858"/>
        <v>0</v>
      </c>
      <c r="F1256" s="282">
        <f t="shared" si="858"/>
        <v>0</v>
      </c>
      <c r="G1256" s="276">
        <v>2</v>
      </c>
      <c r="H1256" s="277"/>
    </row>
    <row r="1257" spans="1:8" ht="28.5" x14ac:dyDescent="0.2">
      <c r="A1257" s="17">
        <v>451</v>
      </c>
      <c r="B1257" s="18" t="s">
        <v>126</v>
      </c>
      <c r="C1257" s="283">
        <f t="shared" si="858"/>
        <v>0</v>
      </c>
      <c r="D1257" s="283">
        <f t="shared" si="858"/>
        <v>0</v>
      </c>
      <c r="E1257" s="283">
        <f t="shared" si="858"/>
        <v>0</v>
      </c>
      <c r="F1257" s="283">
        <f t="shared" si="858"/>
        <v>0</v>
      </c>
      <c r="G1257" s="276">
        <v>3</v>
      </c>
      <c r="H1257" s="277"/>
    </row>
    <row r="1258" spans="1:8" ht="28.5" x14ac:dyDescent="0.2">
      <c r="A1258" s="19">
        <v>4511</v>
      </c>
      <c r="B1258" s="35" t="s">
        <v>126</v>
      </c>
      <c r="C1258" s="284"/>
      <c r="D1258" s="284"/>
      <c r="E1258" s="285"/>
      <c r="F1258" s="284"/>
      <c r="G1258" s="276">
        <v>4</v>
      </c>
      <c r="H1258" s="325"/>
    </row>
    <row r="1259" spans="1:8" ht="25.9" customHeight="1" x14ac:dyDescent="0.2">
      <c r="A1259" s="9">
        <v>3605</v>
      </c>
      <c r="B1259" s="81" t="s">
        <v>233</v>
      </c>
      <c r="C1259" s="279">
        <f t="shared" ref="C1259:F1259" si="859">C1260+0+0</f>
        <v>0</v>
      </c>
      <c r="D1259" s="279">
        <f t="shared" si="859"/>
        <v>0</v>
      </c>
      <c r="E1259" s="279">
        <f t="shared" si="859"/>
        <v>0</v>
      </c>
      <c r="F1259" s="279">
        <f t="shared" si="859"/>
        <v>0</v>
      </c>
      <c r="G1259" s="276" t="s">
        <v>16</v>
      </c>
      <c r="H1259" s="395"/>
    </row>
    <row r="1260" spans="1:8" ht="28.5" x14ac:dyDescent="0.2">
      <c r="A1260" s="11" t="s">
        <v>324</v>
      </c>
      <c r="B1260" s="12" t="s">
        <v>206</v>
      </c>
      <c r="C1260" s="280">
        <f t="shared" ref="C1260:F1260" si="860">C1261+0+0+0+0+0</f>
        <v>0</v>
      </c>
      <c r="D1260" s="280">
        <f t="shared" si="860"/>
        <v>0</v>
      </c>
      <c r="E1260" s="280">
        <f t="shared" si="860"/>
        <v>0</v>
      </c>
      <c r="F1260" s="280">
        <f t="shared" si="860"/>
        <v>0</v>
      </c>
      <c r="G1260" s="276" t="s">
        <v>19</v>
      </c>
      <c r="H1260" s="394"/>
    </row>
    <row r="1261" spans="1:8" x14ac:dyDescent="0.2">
      <c r="A1261" s="13">
        <v>11</v>
      </c>
      <c r="B1261" s="14" t="s">
        <v>20</v>
      </c>
      <c r="C1261" s="396">
        <f>C1262</f>
        <v>0</v>
      </c>
      <c r="D1261" s="396">
        <f t="shared" ref="D1261:F1261" si="861">D1262</f>
        <v>0</v>
      </c>
      <c r="E1261" s="396">
        <f t="shared" si="861"/>
        <v>0</v>
      </c>
      <c r="F1261" s="396">
        <f t="shared" si="861"/>
        <v>0</v>
      </c>
      <c r="G1261" s="276" t="s">
        <v>21</v>
      </c>
      <c r="H1261" s="325"/>
    </row>
    <row r="1262" spans="1:8" x14ac:dyDescent="0.2">
      <c r="A1262" s="15">
        <v>32</v>
      </c>
      <c r="B1262" s="15" t="s">
        <v>22</v>
      </c>
      <c r="C1262" s="82">
        <f t="shared" ref="C1262:D1262" si="862">C1265+C1267+C1263</f>
        <v>0</v>
      </c>
      <c r="D1262" s="82">
        <f t="shared" si="862"/>
        <v>0</v>
      </c>
      <c r="E1262" s="82">
        <f>E1265+E1267+E1263</f>
        <v>0</v>
      </c>
      <c r="F1262" s="82">
        <f t="shared" ref="F1262" si="863">F1265+F1267+F1263</f>
        <v>0</v>
      </c>
      <c r="G1262" s="276">
        <v>2</v>
      </c>
      <c r="H1262" s="277"/>
    </row>
    <row r="1263" spans="1:8" x14ac:dyDescent="0.2">
      <c r="A1263" s="17">
        <v>323</v>
      </c>
      <c r="B1263" s="18" t="s">
        <v>23</v>
      </c>
      <c r="C1263" s="283">
        <f t="shared" ref="C1263:F1263" si="864">C1264</f>
        <v>0</v>
      </c>
      <c r="D1263" s="283">
        <f t="shared" si="864"/>
        <v>0</v>
      </c>
      <c r="E1263" s="283">
        <f>E1264</f>
        <v>0</v>
      </c>
      <c r="F1263" s="283">
        <f t="shared" si="864"/>
        <v>0</v>
      </c>
      <c r="G1263" s="276">
        <v>3</v>
      </c>
      <c r="H1263" s="277"/>
    </row>
    <row r="1264" spans="1:8" x14ac:dyDescent="0.2">
      <c r="A1264" s="19">
        <v>3238</v>
      </c>
      <c r="B1264" s="35" t="s">
        <v>69</v>
      </c>
      <c r="C1264" s="284"/>
      <c r="D1264" s="284"/>
      <c r="E1264" s="285"/>
      <c r="F1264" s="284"/>
      <c r="G1264" s="276">
        <v>4</v>
      </c>
      <c r="H1264" s="277"/>
    </row>
    <row r="1265" spans="1:8" ht="42.75" x14ac:dyDescent="0.2">
      <c r="A1265" s="17" t="s">
        <v>293</v>
      </c>
      <c r="B1265" s="18" t="s">
        <v>294</v>
      </c>
      <c r="C1265" s="283">
        <f t="shared" ref="C1265:F1265" si="865">C1266</f>
        <v>0</v>
      </c>
      <c r="D1265" s="283">
        <f t="shared" si="865"/>
        <v>0</v>
      </c>
      <c r="E1265" s="283">
        <f t="shared" si="865"/>
        <v>0</v>
      </c>
      <c r="F1265" s="283">
        <f t="shared" si="865"/>
        <v>0</v>
      </c>
      <c r="G1265" s="276">
        <v>3</v>
      </c>
      <c r="H1265" s="277"/>
    </row>
    <row r="1266" spans="1:8" ht="42.75" x14ac:dyDescent="0.2">
      <c r="A1266" s="19" t="s">
        <v>295</v>
      </c>
      <c r="B1266" s="35" t="s">
        <v>296</v>
      </c>
      <c r="C1266" s="284"/>
      <c r="D1266" s="284"/>
      <c r="E1266" s="285"/>
      <c r="F1266" s="284"/>
      <c r="G1266" s="276">
        <v>4</v>
      </c>
      <c r="H1266" s="277"/>
    </row>
    <row r="1267" spans="1:8" ht="28.5" x14ac:dyDescent="0.2">
      <c r="A1267" s="17">
        <v>329</v>
      </c>
      <c r="B1267" s="18" t="s">
        <v>29</v>
      </c>
      <c r="C1267" s="330">
        <f t="shared" ref="C1267:F1267" si="866">C1268</f>
        <v>0</v>
      </c>
      <c r="D1267" s="330">
        <f t="shared" si="866"/>
        <v>0</v>
      </c>
      <c r="E1267" s="330">
        <f t="shared" si="866"/>
        <v>0</v>
      </c>
      <c r="F1267" s="330">
        <f t="shared" si="866"/>
        <v>0</v>
      </c>
      <c r="G1267" s="276">
        <v>3</v>
      </c>
      <c r="H1267" s="277"/>
    </row>
    <row r="1268" spans="1:8" x14ac:dyDescent="0.2">
      <c r="A1268" s="19">
        <v>3292</v>
      </c>
      <c r="B1268" s="35" t="s">
        <v>187</v>
      </c>
      <c r="C1268" s="284"/>
      <c r="D1268" s="284"/>
      <c r="E1268" s="285"/>
      <c r="F1268" s="284"/>
      <c r="G1268" s="276">
        <v>4</v>
      </c>
      <c r="H1268" s="277"/>
    </row>
    <row r="1269" spans="1:8" x14ac:dyDescent="0.2">
      <c r="A1269" s="33">
        <v>26418</v>
      </c>
      <c r="B1269" s="34" t="s">
        <v>325</v>
      </c>
      <c r="C1269" s="278">
        <f t="shared" ref="C1269:E1269" si="867">C1270+C1324</f>
        <v>0</v>
      </c>
      <c r="D1269" s="278">
        <f t="shared" si="867"/>
        <v>0</v>
      </c>
      <c r="E1269" s="278">
        <f t="shared" si="867"/>
        <v>0</v>
      </c>
      <c r="F1269" s="278">
        <f t="shared" ref="F1269" si="868">F1270+F1324</f>
        <v>0</v>
      </c>
      <c r="G1269" s="276" t="s">
        <v>14</v>
      </c>
      <c r="H1269" s="277"/>
    </row>
    <row r="1270" spans="1:8" ht="28.5" x14ac:dyDescent="0.2">
      <c r="A1270" s="9">
        <v>3602</v>
      </c>
      <c r="B1270" s="10" t="s">
        <v>131</v>
      </c>
      <c r="C1270" s="279">
        <f t="shared" ref="C1270:E1270" si="869">C1271+0+C1284+C1319</f>
        <v>0</v>
      </c>
      <c r="D1270" s="279">
        <f t="shared" si="869"/>
        <v>0</v>
      </c>
      <c r="E1270" s="279">
        <f t="shared" si="869"/>
        <v>0</v>
      </c>
      <c r="F1270" s="279">
        <f t="shared" ref="F1270" si="870">F1271+0+F1284+F1319</f>
        <v>0</v>
      </c>
      <c r="G1270" s="276" t="s">
        <v>16</v>
      </c>
      <c r="H1270" s="277"/>
    </row>
    <row r="1271" spans="1:8" ht="42.75" x14ac:dyDescent="0.2">
      <c r="A1271" s="11" t="s">
        <v>326</v>
      </c>
      <c r="B1271" s="12" t="s">
        <v>327</v>
      </c>
      <c r="C1271" s="280">
        <f t="shared" ref="C1271:F1271" si="871">SUM(C1272+0+0+0+0+0+0+0)</f>
        <v>0</v>
      </c>
      <c r="D1271" s="280">
        <f t="shared" si="871"/>
        <v>0</v>
      </c>
      <c r="E1271" s="280">
        <f t="shared" si="871"/>
        <v>0</v>
      </c>
      <c r="F1271" s="280">
        <f t="shared" si="871"/>
        <v>0</v>
      </c>
      <c r="G1271" s="276" t="s">
        <v>19</v>
      </c>
      <c r="H1271" s="290"/>
    </row>
    <row r="1272" spans="1:8" x14ac:dyDescent="0.2">
      <c r="A1272" s="13">
        <v>11</v>
      </c>
      <c r="B1272" s="14" t="s">
        <v>20</v>
      </c>
      <c r="C1272" s="281">
        <f t="shared" ref="C1272:D1272" si="872">SUM(C1273+C1281)</f>
        <v>0</v>
      </c>
      <c r="D1272" s="281">
        <f t="shared" si="872"/>
        <v>0</v>
      </c>
      <c r="E1272" s="281">
        <f t="shared" ref="E1272" si="873">SUM(E1273+E1281)</f>
        <v>0</v>
      </c>
      <c r="F1272" s="281">
        <f t="shared" ref="F1272" si="874">SUM(F1273+F1281)</f>
        <v>0</v>
      </c>
      <c r="G1272" s="276" t="s">
        <v>21</v>
      </c>
      <c r="H1272" s="290"/>
    </row>
    <row r="1273" spans="1:8" ht="28.5" x14ac:dyDescent="0.2">
      <c r="A1273" s="15">
        <v>42</v>
      </c>
      <c r="B1273" s="16" t="s">
        <v>51</v>
      </c>
      <c r="C1273" s="282">
        <f t="shared" ref="C1273:D1273" si="875">SUM(C1276)+C1279+C1274</f>
        <v>0</v>
      </c>
      <c r="D1273" s="282">
        <f t="shared" si="875"/>
        <v>0</v>
      </c>
      <c r="E1273" s="282">
        <f t="shared" ref="E1273" si="876">SUM(E1276)+E1279+E1274</f>
        <v>0</v>
      </c>
      <c r="F1273" s="282">
        <f t="shared" ref="F1273" si="877">SUM(F1276)+F1279+F1274</f>
        <v>0</v>
      </c>
      <c r="G1273" s="276">
        <v>2</v>
      </c>
      <c r="H1273" s="277"/>
    </row>
    <row r="1274" spans="1:8" x14ac:dyDescent="0.2">
      <c r="A1274" s="17">
        <v>421</v>
      </c>
      <c r="B1274" s="18" t="s">
        <v>143</v>
      </c>
      <c r="C1274" s="283">
        <f t="shared" ref="C1274:F1274" si="878">SUM(C1275:C1275)</f>
        <v>0</v>
      </c>
      <c r="D1274" s="283">
        <f t="shared" si="878"/>
        <v>0</v>
      </c>
      <c r="E1274" s="283">
        <f t="shared" si="878"/>
        <v>0</v>
      </c>
      <c r="F1274" s="283">
        <f t="shared" si="878"/>
        <v>0</v>
      </c>
      <c r="G1274" s="276">
        <v>3</v>
      </c>
      <c r="H1274" s="277"/>
    </row>
    <row r="1275" spans="1:8" x14ac:dyDescent="0.2">
      <c r="A1275" s="45">
        <v>4212</v>
      </c>
      <c r="B1275" s="35" t="s">
        <v>144</v>
      </c>
      <c r="C1275" s="284"/>
      <c r="D1275" s="284"/>
      <c r="E1275" s="285"/>
      <c r="F1275" s="284"/>
      <c r="G1275" s="276">
        <v>4</v>
      </c>
      <c r="H1275" s="394"/>
    </row>
    <row r="1276" spans="1:8" x14ac:dyDescent="0.2">
      <c r="A1276" s="17">
        <v>422</v>
      </c>
      <c r="B1276" s="18" t="s">
        <v>52</v>
      </c>
      <c r="C1276" s="283">
        <f t="shared" ref="C1276:D1276" si="879">SUM(C1277:C1278)</f>
        <v>0</v>
      </c>
      <c r="D1276" s="283">
        <f t="shared" si="879"/>
        <v>0</v>
      </c>
      <c r="E1276" s="283">
        <f t="shared" ref="E1276:F1276" si="880">SUM(E1277:E1278)</f>
        <v>0</v>
      </c>
      <c r="F1276" s="283">
        <f t="shared" si="880"/>
        <v>0</v>
      </c>
      <c r="G1276" s="276">
        <v>3</v>
      </c>
      <c r="H1276" s="277"/>
    </row>
    <row r="1277" spans="1:8" x14ac:dyDescent="0.2">
      <c r="A1277" s="45">
        <v>4221</v>
      </c>
      <c r="B1277" s="35" t="s">
        <v>121</v>
      </c>
      <c r="C1277" s="310"/>
      <c r="D1277" s="310"/>
      <c r="E1277" s="311"/>
      <c r="F1277" s="310"/>
      <c r="G1277" s="276">
        <v>4</v>
      </c>
      <c r="H1277" s="394"/>
    </row>
    <row r="1278" spans="1:8" ht="28.5" x14ac:dyDescent="0.2">
      <c r="A1278" s="19">
        <v>4224</v>
      </c>
      <c r="B1278" s="35" t="s">
        <v>53</v>
      </c>
      <c r="C1278" s="284"/>
      <c r="D1278" s="284"/>
      <c r="E1278" s="285">
        <v>0</v>
      </c>
      <c r="F1278" s="284"/>
      <c r="G1278" s="276">
        <v>4</v>
      </c>
      <c r="H1278" s="394"/>
    </row>
    <row r="1279" spans="1:8" x14ac:dyDescent="0.2">
      <c r="A1279" s="17">
        <v>426</v>
      </c>
      <c r="B1279" s="18" t="s">
        <v>124</v>
      </c>
      <c r="C1279" s="330">
        <f>C1280</f>
        <v>0</v>
      </c>
      <c r="D1279" s="330">
        <f t="shared" ref="D1279:F1279" si="881">D1280</f>
        <v>0</v>
      </c>
      <c r="E1279" s="330">
        <f t="shared" si="881"/>
        <v>0</v>
      </c>
      <c r="F1279" s="330">
        <f t="shared" si="881"/>
        <v>0</v>
      </c>
      <c r="G1279" s="276">
        <v>3</v>
      </c>
      <c r="H1279" s="277"/>
    </row>
    <row r="1280" spans="1:8" x14ac:dyDescent="0.2">
      <c r="A1280" s="19">
        <v>4262</v>
      </c>
      <c r="B1280" s="35" t="s">
        <v>124</v>
      </c>
      <c r="C1280" s="284"/>
      <c r="D1280" s="284"/>
      <c r="E1280" s="285"/>
      <c r="F1280" s="284"/>
      <c r="G1280" s="276">
        <v>4</v>
      </c>
      <c r="H1280" s="277"/>
    </row>
    <row r="1281" spans="1:8" ht="28.5" x14ac:dyDescent="0.2">
      <c r="A1281" s="15">
        <v>45</v>
      </c>
      <c r="B1281" s="16" t="s">
        <v>125</v>
      </c>
      <c r="C1281" s="282">
        <f t="shared" ref="C1281:F1282" si="882">SUM(C1282)</f>
        <v>0</v>
      </c>
      <c r="D1281" s="282">
        <f t="shared" si="882"/>
        <v>0</v>
      </c>
      <c r="E1281" s="282">
        <f t="shared" si="882"/>
        <v>0</v>
      </c>
      <c r="F1281" s="282">
        <f t="shared" si="882"/>
        <v>0</v>
      </c>
      <c r="G1281" s="276">
        <v>2</v>
      </c>
      <c r="H1281" s="277"/>
    </row>
    <row r="1282" spans="1:8" ht="28.5" x14ac:dyDescent="0.2">
      <c r="A1282" s="17">
        <v>451</v>
      </c>
      <c r="B1282" s="18" t="s">
        <v>126</v>
      </c>
      <c r="C1282" s="283">
        <f>SUM(C1283)</f>
        <v>0</v>
      </c>
      <c r="D1282" s="283">
        <f t="shared" si="882"/>
        <v>0</v>
      </c>
      <c r="E1282" s="283">
        <f t="shared" si="882"/>
        <v>0</v>
      </c>
      <c r="F1282" s="283">
        <f t="shared" si="882"/>
        <v>0</v>
      </c>
      <c r="G1282" s="276">
        <v>3</v>
      </c>
      <c r="H1282" s="277"/>
    </row>
    <row r="1283" spans="1:8" ht="28.5" x14ac:dyDescent="0.2">
      <c r="A1283" s="19">
        <v>4511</v>
      </c>
      <c r="B1283" s="35" t="s">
        <v>126</v>
      </c>
      <c r="C1283" s="284"/>
      <c r="D1283" s="284"/>
      <c r="E1283" s="285"/>
      <c r="F1283" s="284"/>
      <c r="G1283" s="276">
        <v>4</v>
      </c>
      <c r="H1283" s="394"/>
    </row>
    <row r="1284" spans="1:8" ht="28.5" x14ac:dyDescent="0.2">
      <c r="A1284" s="397" t="s">
        <v>328</v>
      </c>
      <c r="B1284" s="398" t="s">
        <v>329</v>
      </c>
      <c r="C1284" s="280">
        <f t="shared" ref="C1284:F1284" si="883">C1285+0</f>
        <v>0</v>
      </c>
      <c r="D1284" s="280">
        <f t="shared" si="883"/>
        <v>0</v>
      </c>
      <c r="E1284" s="280">
        <f t="shared" si="883"/>
        <v>0</v>
      </c>
      <c r="F1284" s="280">
        <f t="shared" si="883"/>
        <v>0</v>
      </c>
      <c r="G1284" s="276" t="s">
        <v>19</v>
      </c>
      <c r="H1284" s="399"/>
    </row>
    <row r="1285" spans="1:8" x14ac:dyDescent="0.2">
      <c r="A1285" s="400">
        <v>11</v>
      </c>
      <c r="B1285" s="401" t="s">
        <v>20</v>
      </c>
      <c r="C1285" s="281">
        <f t="shared" ref="C1285:E1285" si="884">SUM(C1291+C1308)+C1286+C1305+C1316</f>
        <v>0</v>
      </c>
      <c r="D1285" s="281">
        <f t="shared" si="884"/>
        <v>0</v>
      </c>
      <c r="E1285" s="281">
        <f t="shared" si="884"/>
        <v>0</v>
      </c>
      <c r="F1285" s="281">
        <f t="shared" ref="F1285" si="885">SUM(F1291+F1308)+F1286+F1305+F1316</f>
        <v>0</v>
      </c>
      <c r="G1285" s="276" t="s">
        <v>21</v>
      </c>
      <c r="H1285" s="277"/>
    </row>
    <row r="1286" spans="1:8" x14ac:dyDescent="0.2">
      <c r="A1286" s="402">
        <v>31</v>
      </c>
      <c r="B1286" s="403" t="s">
        <v>94</v>
      </c>
      <c r="C1286" s="282">
        <f t="shared" ref="C1286:E1286" si="886">C1287+C1289</f>
        <v>0</v>
      </c>
      <c r="D1286" s="282">
        <f t="shared" si="886"/>
        <v>0</v>
      </c>
      <c r="E1286" s="282">
        <f t="shared" si="886"/>
        <v>0</v>
      </c>
      <c r="F1286" s="282">
        <f t="shared" ref="F1286" si="887">F1287+F1289</f>
        <v>0</v>
      </c>
      <c r="G1286" s="276">
        <v>2</v>
      </c>
      <c r="H1286" s="277"/>
    </row>
    <row r="1287" spans="1:8" x14ac:dyDescent="0.2">
      <c r="A1287" s="342">
        <v>311</v>
      </c>
      <c r="B1287" s="343" t="s">
        <v>95</v>
      </c>
      <c r="C1287" s="283">
        <f t="shared" ref="C1287:F1287" si="888">C1288</f>
        <v>0</v>
      </c>
      <c r="D1287" s="283">
        <f t="shared" si="888"/>
        <v>0</v>
      </c>
      <c r="E1287" s="283">
        <f t="shared" si="888"/>
        <v>0</v>
      </c>
      <c r="F1287" s="283">
        <f t="shared" si="888"/>
        <v>0</v>
      </c>
      <c r="G1287" s="276">
        <v>3</v>
      </c>
      <c r="H1287" s="277"/>
    </row>
    <row r="1288" spans="1:8" x14ac:dyDescent="0.2">
      <c r="A1288" s="404">
        <v>3111</v>
      </c>
      <c r="B1288" s="363" t="s">
        <v>96</v>
      </c>
      <c r="C1288" s="310"/>
      <c r="D1288" s="310"/>
      <c r="E1288" s="311"/>
      <c r="F1288" s="310"/>
      <c r="G1288" s="276">
        <v>4</v>
      </c>
      <c r="H1288" s="277"/>
    </row>
    <row r="1289" spans="1:8" x14ac:dyDescent="0.2">
      <c r="A1289" s="342">
        <v>313</v>
      </c>
      <c r="B1289" s="343" t="s">
        <v>100</v>
      </c>
      <c r="C1289" s="283">
        <f t="shared" ref="C1289:F1289" si="889">C1290</f>
        <v>0</v>
      </c>
      <c r="D1289" s="283">
        <f t="shared" si="889"/>
        <v>0</v>
      </c>
      <c r="E1289" s="283">
        <f t="shared" si="889"/>
        <v>0</v>
      </c>
      <c r="F1289" s="283">
        <f t="shared" si="889"/>
        <v>0</v>
      </c>
      <c r="G1289" s="276">
        <v>3</v>
      </c>
      <c r="H1289" s="277"/>
    </row>
    <row r="1290" spans="1:8" ht="28.5" x14ac:dyDescent="0.2">
      <c r="A1290" s="404">
        <v>3132</v>
      </c>
      <c r="B1290" s="405" t="s">
        <v>101</v>
      </c>
      <c r="C1290" s="310"/>
      <c r="D1290" s="310"/>
      <c r="E1290" s="311"/>
      <c r="F1290" s="310"/>
      <c r="G1290" s="276">
        <v>4</v>
      </c>
      <c r="H1290" s="277"/>
    </row>
    <row r="1291" spans="1:8" x14ac:dyDescent="0.2">
      <c r="A1291" s="402">
        <v>32</v>
      </c>
      <c r="B1291" s="403" t="s">
        <v>22</v>
      </c>
      <c r="C1291" s="282">
        <f t="shared" ref="C1291:E1291" si="890">SUM(C1298+C1303)+C1292+C1295</f>
        <v>0</v>
      </c>
      <c r="D1291" s="282">
        <f t="shared" si="890"/>
        <v>0</v>
      </c>
      <c r="E1291" s="282">
        <f t="shared" si="890"/>
        <v>0</v>
      </c>
      <c r="F1291" s="282">
        <f t="shared" ref="F1291" si="891">SUM(F1298+F1303)+F1292+F1295</f>
        <v>0</v>
      </c>
      <c r="G1291" s="276">
        <v>2</v>
      </c>
      <c r="H1291" s="277"/>
    </row>
    <row r="1292" spans="1:8" x14ac:dyDescent="0.2">
      <c r="A1292" s="342">
        <v>321</v>
      </c>
      <c r="B1292" s="343" t="s">
        <v>102</v>
      </c>
      <c r="C1292" s="283">
        <f t="shared" ref="C1292:E1292" si="892">C1293+C1294</f>
        <v>0</v>
      </c>
      <c r="D1292" s="283">
        <f t="shared" si="892"/>
        <v>0</v>
      </c>
      <c r="E1292" s="283">
        <f t="shared" si="892"/>
        <v>0</v>
      </c>
      <c r="F1292" s="283">
        <f t="shared" ref="F1292" si="893">F1293+F1294</f>
        <v>0</v>
      </c>
      <c r="G1292" s="276">
        <v>3</v>
      </c>
      <c r="H1292" s="277"/>
    </row>
    <row r="1293" spans="1:8" x14ac:dyDescent="0.2">
      <c r="A1293" s="404">
        <v>3211</v>
      </c>
      <c r="B1293" s="363" t="s">
        <v>103</v>
      </c>
      <c r="C1293" s="310"/>
      <c r="D1293" s="310"/>
      <c r="E1293" s="311"/>
      <c r="F1293" s="310"/>
      <c r="G1293" s="276">
        <v>4</v>
      </c>
      <c r="H1293" s="277"/>
    </row>
    <row r="1294" spans="1:8" ht="28.5" x14ac:dyDescent="0.2">
      <c r="A1294" s="404">
        <v>3213</v>
      </c>
      <c r="B1294" s="363" t="s">
        <v>105</v>
      </c>
      <c r="C1294" s="310"/>
      <c r="D1294" s="310"/>
      <c r="E1294" s="311"/>
      <c r="F1294" s="310"/>
      <c r="G1294" s="276">
        <v>4</v>
      </c>
      <c r="H1294" s="277"/>
    </row>
    <row r="1295" spans="1:8" x14ac:dyDescent="0.2">
      <c r="A1295" s="342">
        <v>322</v>
      </c>
      <c r="B1295" s="343" t="s">
        <v>106</v>
      </c>
      <c r="C1295" s="283">
        <f t="shared" ref="C1295:E1295" si="894">SUM(C1296:C1297)</f>
        <v>0</v>
      </c>
      <c r="D1295" s="283">
        <f t="shared" si="894"/>
        <v>0</v>
      </c>
      <c r="E1295" s="283">
        <f t="shared" si="894"/>
        <v>0</v>
      </c>
      <c r="F1295" s="283">
        <f t="shared" ref="F1295" si="895">SUM(F1296:F1297)</f>
        <v>0</v>
      </c>
      <c r="G1295" s="276">
        <v>3</v>
      </c>
      <c r="H1295" s="277"/>
    </row>
    <row r="1296" spans="1:8" ht="28.5" x14ac:dyDescent="0.2">
      <c r="A1296" s="404">
        <v>3221</v>
      </c>
      <c r="B1296" s="363" t="s">
        <v>107</v>
      </c>
      <c r="C1296" s="310"/>
      <c r="D1296" s="310"/>
      <c r="E1296" s="311"/>
      <c r="F1296" s="310"/>
      <c r="G1296" s="276">
        <v>4</v>
      </c>
      <c r="H1296" s="277"/>
    </row>
    <row r="1297" spans="1:8" x14ac:dyDescent="0.2">
      <c r="A1297" s="404">
        <v>3222</v>
      </c>
      <c r="B1297" s="363" t="s">
        <v>154</v>
      </c>
      <c r="C1297" s="310"/>
      <c r="D1297" s="310"/>
      <c r="E1297" s="311"/>
      <c r="F1297" s="310"/>
      <c r="G1297" s="276">
        <v>4</v>
      </c>
      <c r="H1297" s="277"/>
    </row>
    <row r="1298" spans="1:8" x14ac:dyDescent="0.2">
      <c r="A1298" s="342">
        <v>323</v>
      </c>
      <c r="B1298" s="343" t="s">
        <v>23</v>
      </c>
      <c r="C1298" s="283">
        <f t="shared" ref="C1298:E1298" si="896">SUM(C1299:C1302)</f>
        <v>0</v>
      </c>
      <c r="D1298" s="283">
        <f t="shared" si="896"/>
        <v>0</v>
      </c>
      <c r="E1298" s="283">
        <f t="shared" si="896"/>
        <v>0</v>
      </c>
      <c r="F1298" s="283">
        <f t="shared" ref="F1298" si="897">SUM(F1299:F1302)</f>
        <v>0</v>
      </c>
      <c r="G1298" s="276">
        <v>3</v>
      </c>
      <c r="H1298" s="277"/>
    </row>
    <row r="1299" spans="1:8" x14ac:dyDescent="0.2">
      <c r="A1299" s="362">
        <v>3233</v>
      </c>
      <c r="B1299" s="363" t="s">
        <v>25</v>
      </c>
      <c r="C1299" s="284"/>
      <c r="D1299" s="284"/>
      <c r="E1299" s="285"/>
      <c r="F1299" s="284"/>
      <c r="G1299" s="276">
        <v>4</v>
      </c>
      <c r="H1299" s="277"/>
    </row>
    <row r="1300" spans="1:8" x14ac:dyDescent="0.2">
      <c r="A1300" s="362">
        <v>3235</v>
      </c>
      <c r="B1300" s="363" t="s">
        <v>68</v>
      </c>
      <c r="C1300" s="284"/>
      <c r="D1300" s="284"/>
      <c r="E1300" s="285"/>
      <c r="F1300" s="284"/>
      <c r="G1300" s="276">
        <v>4</v>
      </c>
      <c r="H1300" s="277"/>
    </row>
    <row r="1301" spans="1:8" x14ac:dyDescent="0.2">
      <c r="A1301" s="362">
        <v>3237</v>
      </c>
      <c r="B1301" s="363" t="s">
        <v>26</v>
      </c>
      <c r="C1301" s="284"/>
      <c r="D1301" s="284"/>
      <c r="E1301" s="285"/>
      <c r="F1301" s="284"/>
      <c r="G1301" s="276">
        <v>4</v>
      </c>
      <c r="H1301" s="277"/>
    </row>
    <row r="1302" spans="1:8" x14ac:dyDescent="0.2">
      <c r="A1302" s="362">
        <v>3239</v>
      </c>
      <c r="B1302" s="363" t="s">
        <v>27</v>
      </c>
      <c r="C1302" s="284"/>
      <c r="D1302" s="284"/>
      <c r="E1302" s="285"/>
      <c r="F1302" s="284"/>
      <c r="G1302" s="276">
        <v>4</v>
      </c>
      <c r="H1302" s="277"/>
    </row>
    <row r="1303" spans="1:8" ht="28.5" x14ac:dyDescent="0.2">
      <c r="A1303" s="342">
        <v>329</v>
      </c>
      <c r="B1303" s="343" t="s">
        <v>29</v>
      </c>
      <c r="C1303" s="283">
        <f t="shared" ref="C1303:F1303" si="898">SUM(C1304)</f>
        <v>0</v>
      </c>
      <c r="D1303" s="283">
        <f t="shared" si="898"/>
        <v>0</v>
      </c>
      <c r="E1303" s="283">
        <f t="shared" si="898"/>
        <v>0</v>
      </c>
      <c r="F1303" s="283">
        <f t="shared" si="898"/>
        <v>0</v>
      </c>
      <c r="G1303" s="276">
        <v>3</v>
      </c>
      <c r="H1303" s="277"/>
    </row>
    <row r="1304" spans="1:8" x14ac:dyDescent="0.2">
      <c r="A1304" s="362">
        <v>3293</v>
      </c>
      <c r="B1304" s="363" t="s">
        <v>70</v>
      </c>
      <c r="C1304" s="284"/>
      <c r="D1304" s="284"/>
      <c r="E1304" s="285"/>
      <c r="F1304" s="284"/>
      <c r="G1304" s="276">
        <v>4</v>
      </c>
      <c r="H1304" s="277"/>
    </row>
    <row r="1305" spans="1:8" ht="28.5" x14ac:dyDescent="0.2">
      <c r="A1305" s="402">
        <v>36</v>
      </c>
      <c r="B1305" s="406" t="s">
        <v>43</v>
      </c>
      <c r="C1305" s="282">
        <f t="shared" ref="C1305:F1306" si="899">SUM(C1306)</f>
        <v>0</v>
      </c>
      <c r="D1305" s="282">
        <f t="shared" si="899"/>
        <v>0</v>
      </c>
      <c r="E1305" s="282">
        <f t="shared" si="899"/>
        <v>0</v>
      </c>
      <c r="F1305" s="282">
        <f t="shared" si="899"/>
        <v>0</v>
      </c>
      <c r="G1305" s="276">
        <v>2</v>
      </c>
      <c r="H1305" s="277"/>
    </row>
    <row r="1306" spans="1:8" ht="28.5" x14ac:dyDescent="0.2">
      <c r="A1306" s="342">
        <v>369</v>
      </c>
      <c r="B1306" s="407" t="s">
        <v>114</v>
      </c>
      <c r="C1306" s="283">
        <f t="shared" si="899"/>
        <v>0</v>
      </c>
      <c r="D1306" s="283">
        <f t="shared" si="899"/>
        <v>0</v>
      </c>
      <c r="E1306" s="283">
        <f t="shared" si="899"/>
        <v>0</v>
      </c>
      <c r="F1306" s="283">
        <f t="shared" si="899"/>
        <v>0</v>
      </c>
      <c r="G1306" s="276">
        <v>3</v>
      </c>
      <c r="H1306" s="277"/>
    </row>
    <row r="1307" spans="1:8" ht="57" x14ac:dyDescent="0.2">
      <c r="A1307" s="404">
        <v>3693</v>
      </c>
      <c r="B1307" s="408" t="s">
        <v>330</v>
      </c>
      <c r="C1307" s="310"/>
      <c r="D1307" s="310"/>
      <c r="E1307" s="311"/>
      <c r="F1307" s="310"/>
      <c r="G1307" s="276">
        <v>4</v>
      </c>
      <c r="H1307" s="277"/>
    </row>
    <row r="1308" spans="1:8" ht="28.5" x14ac:dyDescent="0.2">
      <c r="A1308" s="402">
        <v>42</v>
      </c>
      <c r="B1308" s="403" t="s">
        <v>51</v>
      </c>
      <c r="C1308" s="282">
        <f t="shared" ref="C1308:E1308" si="900">C1309+C1311+C1314</f>
        <v>0</v>
      </c>
      <c r="D1308" s="282">
        <f t="shared" si="900"/>
        <v>0</v>
      </c>
      <c r="E1308" s="282">
        <f t="shared" si="900"/>
        <v>0</v>
      </c>
      <c r="F1308" s="282">
        <f t="shared" ref="F1308" si="901">F1309+F1311+F1314</f>
        <v>0</v>
      </c>
      <c r="G1308" s="276">
        <v>2</v>
      </c>
      <c r="H1308" s="277"/>
    </row>
    <row r="1309" spans="1:8" x14ac:dyDescent="0.2">
      <c r="A1309" s="342">
        <v>421</v>
      </c>
      <c r="B1309" s="343" t="s">
        <v>143</v>
      </c>
      <c r="C1309" s="283">
        <f t="shared" ref="C1309:F1309" si="902">SUM(C1310)</f>
        <v>0</v>
      </c>
      <c r="D1309" s="283">
        <f t="shared" si="902"/>
        <v>0</v>
      </c>
      <c r="E1309" s="283">
        <f t="shared" si="902"/>
        <v>0</v>
      </c>
      <c r="F1309" s="283">
        <f t="shared" si="902"/>
        <v>0</v>
      </c>
      <c r="G1309" s="276">
        <v>3</v>
      </c>
      <c r="H1309" s="277"/>
    </row>
    <row r="1310" spans="1:8" x14ac:dyDescent="0.2">
      <c r="A1310" s="362">
        <v>4212</v>
      </c>
      <c r="B1310" s="363" t="s">
        <v>144</v>
      </c>
      <c r="C1310" s="284"/>
      <c r="D1310" s="284"/>
      <c r="E1310" s="285"/>
      <c r="F1310" s="284"/>
      <c r="G1310" s="276">
        <v>4</v>
      </c>
      <c r="H1310" s="277"/>
    </row>
    <row r="1311" spans="1:8" x14ac:dyDescent="0.2">
      <c r="A1311" s="342">
        <v>422</v>
      </c>
      <c r="B1311" s="343" t="s">
        <v>52</v>
      </c>
      <c r="C1311" s="283">
        <f t="shared" ref="C1311:E1311" si="903">SUM(C1312:C1313)</f>
        <v>0</v>
      </c>
      <c r="D1311" s="283">
        <f t="shared" si="903"/>
        <v>0</v>
      </c>
      <c r="E1311" s="283">
        <f t="shared" si="903"/>
        <v>0</v>
      </c>
      <c r="F1311" s="283">
        <f t="shared" ref="F1311" si="904">SUM(F1312:F1313)</f>
        <v>0</v>
      </c>
      <c r="G1311" s="276">
        <v>3</v>
      </c>
      <c r="H1311" s="277"/>
    </row>
    <row r="1312" spans="1:8" x14ac:dyDescent="0.2">
      <c r="A1312" s="362">
        <v>4221</v>
      </c>
      <c r="B1312" s="363" t="s">
        <v>121</v>
      </c>
      <c r="C1312" s="284"/>
      <c r="D1312" s="284"/>
      <c r="E1312" s="285"/>
      <c r="F1312" s="284"/>
      <c r="G1312" s="276">
        <v>4</v>
      </c>
      <c r="H1312" s="277"/>
    </row>
    <row r="1313" spans="1:8" ht="28.5" x14ac:dyDescent="0.2">
      <c r="A1313" s="362">
        <v>4224</v>
      </c>
      <c r="B1313" s="363" t="s">
        <v>53</v>
      </c>
      <c r="C1313" s="284"/>
      <c r="D1313" s="284"/>
      <c r="E1313" s="285"/>
      <c r="F1313" s="284"/>
      <c r="G1313" s="276">
        <v>4</v>
      </c>
      <c r="H1313" s="277"/>
    </row>
    <row r="1314" spans="1:8" x14ac:dyDescent="0.2">
      <c r="A1314" s="342">
        <v>426</v>
      </c>
      <c r="B1314" s="343" t="s">
        <v>124</v>
      </c>
      <c r="C1314" s="330">
        <f t="shared" ref="C1314:F1314" si="905">C1315</f>
        <v>0</v>
      </c>
      <c r="D1314" s="330">
        <f t="shared" si="905"/>
        <v>0</v>
      </c>
      <c r="E1314" s="330">
        <f t="shared" si="905"/>
        <v>0</v>
      </c>
      <c r="F1314" s="330">
        <f t="shared" si="905"/>
        <v>0</v>
      </c>
      <c r="G1314" s="276">
        <v>3</v>
      </c>
      <c r="H1314" s="277"/>
    </row>
    <row r="1315" spans="1:8" x14ac:dyDescent="0.2">
      <c r="A1315" s="362">
        <v>4262</v>
      </c>
      <c r="B1315" s="363" t="s">
        <v>124</v>
      </c>
      <c r="C1315" s="284"/>
      <c r="D1315" s="284"/>
      <c r="E1315" s="285"/>
      <c r="F1315" s="284"/>
      <c r="G1315" s="276">
        <v>4</v>
      </c>
      <c r="H1315" s="277"/>
    </row>
    <row r="1316" spans="1:8" ht="28.5" x14ac:dyDescent="0.2">
      <c r="A1316" s="402">
        <v>45</v>
      </c>
      <c r="B1316" s="403" t="s">
        <v>125</v>
      </c>
      <c r="C1316" s="282">
        <f t="shared" ref="C1316:F1317" si="906">C1317</f>
        <v>0</v>
      </c>
      <c r="D1316" s="282">
        <f t="shared" si="906"/>
        <v>0</v>
      </c>
      <c r="E1316" s="282">
        <f t="shared" si="906"/>
        <v>0</v>
      </c>
      <c r="F1316" s="282">
        <f t="shared" si="906"/>
        <v>0</v>
      </c>
      <c r="G1316" s="276">
        <v>2</v>
      </c>
      <c r="H1316" s="277"/>
    </row>
    <row r="1317" spans="1:8" ht="28.5" x14ac:dyDescent="0.2">
      <c r="A1317" s="342">
        <v>451</v>
      </c>
      <c r="B1317" s="343" t="s">
        <v>126</v>
      </c>
      <c r="C1317" s="283">
        <f t="shared" si="906"/>
        <v>0</v>
      </c>
      <c r="D1317" s="283">
        <f t="shared" si="906"/>
        <v>0</v>
      </c>
      <c r="E1317" s="283">
        <f t="shared" si="906"/>
        <v>0</v>
      </c>
      <c r="F1317" s="283">
        <f t="shared" si="906"/>
        <v>0</v>
      </c>
      <c r="G1317" s="276">
        <v>3</v>
      </c>
      <c r="H1317" s="277"/>
    </row>
    <row r="1318" spans="1:8" ht="28.5" x14ac:dyDescent="0.2">
      <c r="A1318" s="362">
        <v>4511</v>
      </c>
      <c r="B1318" s="363" t="s">
        <v>126</v>
      </c>
      <c r="C1318" s="284"/>
      <c r="D1318" s="284"/>
      <c r="E1318" s="285"/>
      <c r="F1318" s="284"/>
      <c r="G1318" s="276">
        <v>4</v>
      </c>
      <c r="H1318" s="277"/>
    </row>
    <row r="1319" spans="1:8" ht="42.75" x14ac:dyDescent="0.2">
      <c r="A1319" s="409" t="s">
        <v>331</v>
      </c>
      <c r="B1319" s="410" t="s">
        <v>199</v>
      </c>
      <c r="C1319" s="411">
        <f t="shared" ref="C1319:F1319" si="907">+C1320+0</f>
        <v>0</v>
      </c>
      <c r="D1319" s="411">
        <f t="shared" si="907"/>
        <v>0</v>
      </c>
      <c r="E1319" s="411">
        <f t="shared" si="907"/>
        <v>0</v>
      </c>
      <c r="F1319" s="411">
        <f t="shared" si="907"/>
        <v>0</v>
      </c>
      <c r="G1319" s="287" t="s">
        <v>19</v>
      </c>
      <c r="H1319" s="277"/>
    </row>
    <row r="1320" spans="1:8" x14ac:dyDescent="0.2">
      <c r="A1320" s="77">
        <v>11</v>
      </c>
      <c r="B1320" s="83" t="s">
        <v>20</v>
      </c>
      <c r="C1320" s="412">
        <f t="shared" ref="C1320:F1322" si="908">+C1321</f>
        <v>0</v>
      </c>
      <c r="D1320" s="412">
        <f t="shared" si="908"/>
        <v>0</v>
      </c>
      <c r="E1320" s="412">
        <f t="shared" si="908"/>
        <v>0</v>
      </c>
      <c r="F1320" s="412">
        <f t="shared" si="908"/>
        <v>0</v>
      </c>
      <c r="G1320" s="276" t="s">
        <v>21</v>
      </c>
      <c r="H1320" s="413"/>
    </row>
    <row r="1321" spans="1:8" ht="28.5" x14ac:dyDescent="0.2">
      <c r="A1321" s="76">
        <v>45</v>
      </c>
      <c r="B1321" s="42" t="s">
        <v>125</v>
      </c>
      <c r="C1321" s="414">
        <f t="shared" si="908"/>
        <v>0</v>
      </c>
      <c r="D1321" s="414">
        <f t="shared" si="908"/>
        <v>0</v>
      </c>
      <c r="E1321" s="414">
        <f t="shared" si="908"/>
        <v>0</v>
      </c>
      <c r="F1321" s="414">
        <f t="shared" si="908"/>
        <v>0</v>
      </c>
      <c r="G1321" s="276">
        <v>2</v>
      </c>
      <c r="H1321" s="277"/>
    </row>
    <row r="1322" spans="1:8" ht="28.5" x14ac:dyDescent="0.2">
      <c r="A1322" s="40">
        <v>451</v>
      </c>
      <c r="B1322" s="41" t="s">
        <v>126</v>
      </c>
      <c r="C1322" s="346">
        <f t="shared" si="908"/>
        <v>0</v>
      </c>
      <c r="D1322" s="346">
        <f t="shared" si="908"/>
        <v>0</v>
      </c>
      <c r="E1322" s="346">
        <f t="shared" si="908"/>
        <v>0</v>
      </c>
      <c r="F1322" s="346">
        <f t="shared" si="908"/>
        <v>0</v>
      </c>
      <c r="G1322" s="276">
        <v>3</v>
      </c>
      <c r="H1322" s="277"/>
    </row>
    <row r="1323" spans="1:8" ht="28.5" x14ac:dyDescent="0.2">
      <c r="A1323" s="43">
        <v>4511</v>
      </c>
      <c r="B1323" s="44" t="s">
        <v>126</v>
      </c>
      <c r="C1323" s="415"/>
      <c r="D1323" s="415"/>
      <c r="E1323" s="416"/>
      <c r="F1323" s="415"/>
      <c r="G1323" s="276">
        <v>4</v>
      </c>
      <c r="H1323" s="277"/>
    </row>
    <row r="1324" spans="1:8" ht="28.5" x14ac:dyDescent="0.2">
      <c r="A1324" s="9">
        <v>3605</v>
      </c>
      <c r="B1324" s="10" t="s">
        <v>233</v>
      </c>
      <c r="C1324" s="279">
        <f t="shared" ref="C1324:F1324" si="909">SUM(C1325+0)</f>
        <v>0</v>
      </c>
      <c r="D1324" s="279">
        <f t="shared" si="909"/>
        <v>0</v>
      </c>
      <c r="E1324" s="279">
        <f t="shared" si="909"/>
        <v>0</v>
      </c>
      <c r="F1324" s="279">
        <f t="shared" si="909"/>
        <v>0</v>
      </c>
      <c r="G1324" s="276" t="s">
        <v>16</v>
      </c>
      <c r="H1324" s="290"/>
    </row>
    <row r="1325" spans="1:8" ht="28.5" x14ac:dyDescent="0.2">
      <c r="A1325" s="11" t="s">
        <v>332</v>
      </c>
      <c r="B1325" s="12" t="s">
        <v>206</v>
      </c>
      <c r="C1325" s="280">
        <f t="shared" ref="C1325:F1325" si="910">SUM(0+0+0+0+0+0)+C1326</f>
        <v>0</v>
      </c>
      <c r="D1325" s="280">
        <f t="shared" si="910"/>
        <v>0</v>
      </c>
      <c r="E1325" s="280">
        <f t="shared" si="910"/>
        <v>0</v>
      </c>
      <c r="F1325" s="280">
        <f t="shared" si="910"/>
        <v>0</v>
      </c>
      <c r="G1325" s="276" t="s">
        <v>19</v>
      </c>
      <c r="H1325" s="277"/>
    </row>
    <row r="1326" spans="1:8" x14ac:dyDescent="0.2">
      <c r="A1326" s="13">
        <v>11</v>
      </c>
      <c r="B1326" s="14" t="s">
        <v>20</v>
      </c>
      <c r="C1326" s="281">
        <f t="shared" ref="C1326:E1326" si="911">C1327+C1333</f>
        <v>0</v>
      </c>
      <c r="D1326" s="281">
        <f t="shared" si="911"/>
        <v>0</v>
      </c>
      <c r="E1326" s="281">
        <f t="shared" si="911"/>
        <v>0</v>
      </c>
      <c r="F1326" s="281">
        <f t="shared" ref="F1326" si="912">F1327+F1333</f>
        <v>0</v>
      </c>
      <c r="G1326" s="276" t="s">
        <v>21</v>
      </c>
      <c r="H1326" s="399"/>
    </row>
    <row r="1327" spans="1:8" x14ac:dyDescent="0.2">
      <c r="A1327" s="15">
        <v>31</v>
      </c>
      <c r="B1327" s="16" t="s">
        <v>94</v>
      </c>
      <c r="C1327" s="282">
        <f t="shared" ref="C1327:E1327" si="913">SUM(C1328+C1330)</f>
        <v>0</v>
      </c>
      <c r="D1327" s="282">
        <f t="shared" si="913"/>
        <v>0</v>
      </c>
      <c r="E1327" s="282">
        <f t="shared" si="913"/>
        <v>0</v>
      </c>
      <c r="F1327" s="282">
        <f t="shared" ref="F1327" si="914">SUM(F1328+F1330)</f>
        <v>0</v>
      </c>
      <c r="G1327" s="276">
        <v>2</v>
      </c>
      <c r="H1327" s="417"/>
    </row>
    <row r="1328" spans="1:8" x14ac:dyDescent="0.2">
      <c r="A1328" s="17">
        <v>311</v>
      </c>
      <c r="B1328" s="18" t="s">
        <v>95</v>
      </c>
      <c r="C1328" s="283">
        <f t="shared" ref="C1328:D1328" si="915">SUM(C1329:C1331)</f>
        <v>0</v>
      </c>
      <c r="D1328" s="283">
        <f t="shared" si="915"/>
        <v>0</v>
      </c>
      <c r="E1328" s="283">
        <f t="shared" ref="E1328" si="916">SUM(E1329:E1331)</f>
        <v>0</v>
      </c>
      <c r="F1328" s="283">
        <f t="shared" ref="F1328" si="917">SUM(F1329:F1331)</f>
        <v>0</v>
      </c>
      <c r="G1328" s="276">
        <v>3</v>
      </c>
      <c r="H1328" s="277"/>
    </row>
    <row r="1329" spans="1:8" x14ac:dyDescent="0.2">
      <c r="A1329" s="19">
        <v>3111</v>
      </c>
      <c r="B1329" s="35" t="s">
        <v>96</v>
      </c>
      <c r="C1329" s="284"/>
      <c r="D1329" s="284"/>
      <c r="E1329" s="285"/>
      <c r="F1329" s="284"/>
      <c r="G1329" s="276">
        <v>4</v>
      </c>
      <c r="H1329" s="277"/>
    </row>
    <row r="1330" spans="1:8" x14ac:dyDescent="0.2">
      <c r="A1330" s="17">
        <v>313</v>
      </c>
      <c r="B1330" s="18" t="s">
        <v>100</v>
      </c>
      <c r="C1330" s="283">
        <f t="shared" ref="C1330:D1330" si="918">SUM(C1331:C1332)</f>
        <v>0</v>
      </c>
      <c r="D1330" s="283">
        <f t="shared" si="918"/>
        <v>0</v>
      </c>
      <c r="E1330" s="283">
        <f t="shared" ref="E1330:F1330" si="919">SUM(E1331:E1332)</f>
        <v>0</v>
      </c>
      <c r="F1330" s="283">
        <f t="shared" si="919"/>
        <v>0</v>
      </c>
      <c r="G1330" s="276">
        <v>3</v>
      </c>
      <c r="H1330" s="277"/>
    </row>
    <row r="1331" spans="1:8" ht="28.5" x14ac:dyDescent="0.2">
      <c r="A1331" s="19">
        <v>3132</v>
      </c>
      <c r="B1331" s="35" t="s">
        <v>101</v>
      </c>
      <c r="C1331" s="284"/>
      <c r="D1331" s="284"/>
      <c r="E1331" s="285"/>
      <c r="F1331" s="284"/>
      <c r="G1331" s="276">
        <v>4</v>
      </c>
      <c r="H1331" s="277"/>
    </row>
    <row r="1332" spans="1:8" ht="28.5" x14ac:dyDescent="0.2">
      <c r="A1332" s="19">
        <v>3133</v>
      </c>
      <c r="B1332" s="35" t="s">
        <v>243</v>
      </c>
      <c r="C1332" s="284"/>
      <c r="D1332" s="284"/>
      <c r="E1332" s="285"/>
      <c r="F1332" s="284"/>
      <c r="G1332" s="276">
        <v>4</v>
      </c>
      <c r="H1332" s="277"/>
    </row>
    <row r="1333" spans="1:8" x14ac:dyDescent="0.2">
      <c r="A1333" s="15">
        <v>32</v>
      </c>
      <c r="B1333" s="16" t="s">
        <v>22</v>
      </c>
      <c r="C1333" s="282">
        <f t="shared" ref="C1333:E1333" si="920">C1334+C1336+C1340</f>
        <v>0</v>
      </c>
      <c r="D1333" s="282">
        <f t="shared" si="920"/>
        <v>0</v>
      </c>
      <c r="E1333" s="282">
        <f t="shared" si="920"/>
        <v>0</v>
      </c>
      <c r="F1333" s="282">
        <f t="shared" ref="F1333" si="921">F1334+F1336+F1340</f>
        <v>0</v>
      </c>
      <c r="G1333" s="276">
        <v>2</v>
      </c>
      <c r="H1333" s="277"/>
    </row>
    <row r="1334" spans="1:8" ht="42.75" x14ac:dyDescent="0.2">
      <c r="A1334" s="17" t="s">
        <v>293</v>
      </c>
      <c r="B1334" s="18" t="s">
        <v>294</v>
      </c>
      <c r="C1334" s="283">
        <f t="shared" ref="C1334:F1334" si="922">C1335</f>
        <v>0</v>
      </c>
      <c r="D1334" s="283">
        <f t="shared" si="922"/>
        <v>0</v>
      </c>
      <c r="E1334" s="283">
        <f t="shared" si="922"/>
        <v>0</v>
      </c>
      <c r="F1334" s="283">
        <f t="shared" si="922"/>
        <v>0</v>
      </c>
      <c r="G1334" s="276">
        <v>3</v>
      </c>
      <c r="H1334" s="277"/>
    </row>
    <row r="1335" spans="1:8" ht="42.75" x14ac:dyDescent="0.2">
      <c r="A1335" s="19" t="s">
        <v>295</v>
      </c>
      <c r="B1335" s="35" t="s">
        <v>296</v>
      </c>
      <c r="C1335" s="310"/>
      <c r="D1335" s="310"/>
      <c r="E1335" s="311"/>
      <c r="F1335" s="310"/>
      <c r="G1335" s="276">
        <v>4</v>
      </c>
      <c r="H1335" s="277"/>
    </row>
    <row r="1336" spans="1:8" x14ac:dyDescent="0.2">
      <c r="A1336" s="17">
        <v>323</v>
      </c>
      <c r="B1336" s="18" t="s">
        <v>23</v>
      </c>
      <c r="C1336" s="283">
        <f t="shared" ref="C1336:F1336" si="923">C1337</f>
        <v>0</v>
      </c>
      <c r="D1336" s="283">
        <f t="shared" si="923"/>
        <v>0</v>
      </c>
      <c r="E1336" s="283">
        <f t="shared" si="923"/>
        <v>0</v>
      </c>
      <c r="F1336" s="283">
        <f t="shared" si="923"/>
        <v>0</v>
      </c>
      <c r="G1336" s="276">
        <v>3</v>
      </c>
      <c r="H1336" s="277"/>
    </row>
    <row r="1337" spans="1:8" x14ac:dyDescent="0.2">
      <c r="A1337" s="45">
        <v>3238</v>
      </c>
      <c r="B1337" s="35" t="s">
        <v>69</v>
      </c>
      <c r="C1337" s="310"/>
      <c r="D1337" s="310"/>
      <c r="E1337" s="311"/>
      <c r="F1337" s="310"/>
      <c r="G1337" s="276">
        <v>4</v>
      </c>
      <c r="H1337" s="277"/>
    </row>
    <row r="1338" spans="1:8" ht="28.5" x14ac:dyDescent="0.2">
      <c r="A1338" s="17">
        <v>329</v>
      </c>
      <c r="B1338" s="18" t="s">
        <v>29</v>
      </c>
      <c r="C1338" s="283">
        <f t="shared" ref="C1338:F1338" si="924">C1339</f>
        <v>0</v>
      </c>
      <c r="D1338" s="283">
        <f t="shared" si="924"/>
        <v>0</v>
      </c>
      <c r="E1338" s="283">
        <f t="shared" si="924"/>
        <v>0</v>
      </c>
      <c r="F1338" s="283">
        <f t="shared" si="924"/>
        <v>0</v>
      </c>
      <c r="G1338" s="276">
        <v>3</v>
      </c>
      <c r="H1338" s="277"/>
    </row>
    <row r="1339" spans="1:8" x14ac:dyDescent="0.2">
      <c r="A1339" s="45">
        <v>3292</v>
      </c>
      <c r="B1339" s="35" t="s">
        <v>187</v>
      </c>
      <c r="C1339" s="310"/>
      <c r="D1339" s="310"/>
      <c r="E1339" s="311"/>
      <c r="F1339" s="310"/>
      <c r="G1339" s="276">
        <v>4</v>
      </c>
      <c r="H1339" s="277"/>
    </row>
    <row r="1340" spans="1:8" ht="28.5" x14ac:dyDescent="0.2">
      <c r="A1340" s="17">
        <v>329</v>
      </c>
      <c r="B1340" s="18" t="s">
        <v>29</v>
      </c>
      <c r="C1340" s="283">
        <f t="shared" ref="C1340:F1340" si="925">C1341</f>
        <v>0</v>
      </c>
      <c r="D1340" s="283">
        <f t="shared" si="925"/>
        <v>0</v>
      </c>
      <c r="E1340" s="283">
        <f t="shared" si="925"/>
        <v>0</v>
      </c>
      <c r="F1340" s="283">
        <f t="shared" si="925"/>
        <v>0</v>
      </c>
      <c r="G1340" s="276">
        <v>3</v>
      </c>
      <c r="H1340" s="277"/>
    </row>
    <row r="1341" spans="1:8" x14ac:dyDescent="0.2">
      <c r="A1341" s="45">
        <v>3292</v>
      </c>
      <c r="B1341" s="35" t="s">
        <v>187</v>
      </c>
      <c r="C1341" s="310"/>
      <c r="D1341" s="310"/>
      <c r="E1341" s="311"/>
      <c r="F1341" s="310"/>
      <c r="G1341" s="276">
        <v>4</v>
      </c>
      <c r="H1341" s="277"/>
    </row>
    <row r="1342" spans="1:8" x14ac:dyDescent="0.2">
      <c r="A1342" s="33">
        <v>26426</v>
      </c>
      <c r="B1342" s="34" t="s">
        <v>333</v>
      </c>
      <c r="C1342" s="278">
        <f t="shared" ref="C1342:E1342" si="926">SUM(C1343+C1357)</f>
        <v>0</v>
      </c>
      <c r="D1342" s="278">
        <f t="shared" si="926"/>
        <v>0</v>
      </c>
      <c r="E1342" s="278">
        <f t="shared" si="926"/>
        <v>0</v>
      </c>
      <c r="F1342" s="278">
        <f t="shared" ref="F1342" si="927">SUM(F1343+F1357)</f>
        <v>0</v>
      </c>
      <c r="G1342" s="276" t="s">
        <v>14</v>
      </c>
      <c r="H1342" s="277"/>
    </row>
    <row r="1343" spans="1:8" ht="28.5" x14ac:dyDescent="0.2">
      <c r="A1343" s="9">
        <v>3602</v>
      </c>
      <c r="B1343" s="10" t="s">
        <v>131</v>
      </c>
      <c r="C1343" s="279">
        <f t="shared" ref="C1343:F1344" si="928">SUM(C1344)</f>
        <v>0</v>
      </c>
      <c r="D1343" s="279">
        <f t="shared" si="928"/>
        <v>0</v>
      </c>
      <c r="E1343" s="279">
        <f t="shared" si="928"/>
        <v>0</v>
      </c>
      <c r="F1343" s="279">
        <f t="shared" si="928"/>
        <v>0</v>
      </c>
      <c r="G1343" s="276" t="s">
        <v>16</v>
      </c>
      <c r="H1343" s="277"/>
    </row>
    <row r="1344" spans="1:8" ht="42.75" x14ac:dyDescent="0.2">
      <c r="A1344" s="11" t="s">
        <v>334</v>
      </c>
      <c r="B1344" s="12" t="s">
        <v>335</v>
      </c>
      <c r="C1344" s="280">
        <f t="shared" si="928"/>
        <v>0</v>
      </c>
      <c r="D1344" s="280">
        <f t="shared" si="928"/>
        <v>0</v>
      </c>
      <c r="E1344" s="280">
        <f t="shared" si="928"/>
        <v>0</v>
      </c>
      <c r="F1344" s="280">
        <f t="shared" si="928"/>
        <v>0</v>
      </c>
      <c r="G1344" s="276" t="s">
        <v>19</v>
      </c>
      <c r="H1344" s="277"/>
    </row>
    <row r="1345" spans="1:8" x14ac:dyDescent="0.2">
      <c r="A1345" s="13">
        <v>11</v>
      </c>
      <c r="B1345" s="14" t="s">
        <v>20</v>
      </c>
      <c r="C1345" s="281">
        <f t="shared" ref="C1345:F1345" si="929">SUM(C1346)</f>
        <v>0</v>
      </c>
      <c r="D1345" s="281">
        <f t="shared" si="929"/>
        <v>0</v>
      </c>
      <c r="E1345" s="281">
        <f t="shared" si="929"/>
        <v>0</v>
      </c>
      <c r="F1345" s="281">
        <f t="shared" si="929"/>
        <v>0</v>
      </c>
      <c r="G1345" s="276" t="s">
        <v>21</v>
      </c>
      <c r="H1345" s="277"/>
    </row>
    <row r="1346" spans="1:8" ht="28.5" x14ac:dyDescent="0.2">
      <c r="A1346" s="15">
        <v>42</v>
      </c>
      <c r="B1346" s="16" t="s">
        <v>51</v>
      </c>
      <c r="C1346" s="282">
        <f t="shared" ref="C1346:E1346" si="930">C1347+C1353+C1355</f>
        <v>0</v>
      </c>
      <c r="D1346" s="282">
        <f t="shared" si="930"/>
        <v>0</v>
      </c>
      <c r="E1346" s="282">
        <f t="shared" si="930"/>
        <v>0</v>
      </c>
      <c r="F1346" s="282">
        <f t="shared" ref="F1346" si="931">F1347+F1353+F1355</f>
        <v>0</v>
      </c>
      <c r="G1346" s="276">
        <v>2</v>
      </c>
      <c r="H1346" s="277"/>
    </row>
    <row r="1347" spans="1:8" x14ac:dyDescent="0.2">
      <c r="A1347" s="17">
        <v>422</v>
      </c>
      <c r="B1347" s="18" t="s">
        <v>52</v>
      </c>
      <c r="C1347" s="283">
        <f>SUM(C1348:C1352)</f>
        <v>0</v>
      </c>
      <c r="D1347" s="283">
        <f>SUM(D1348:D1352)</f>
        <v>0</v>
      </c>
      <c r="E1347" s="283">
        <f t="shared" ref="E1347" si="932">SUM(E1348:E1352)</f>
        <v>0</v>
      </c>
      <c r="F1347" s="283">
        <f>SUM(F1348:F1352)</f>
        <v>0</v>
      </c>
      <c r="G1347" s="276">
        <v>3</v>
      </c>
      <c r="H1347" s="277"/>
    </row>
    <row r="1348" spans="1:8" x14ac:dyDescent="0.2">
      <c r="A1348" s="19">
        <v>4221</v>
      </c>
      <c r="B1348" s="20" t="s">
        <v>121</v>
      </c>
      <c r="C1348" s="284"/>
      <c r="D1348" s="284"/>
      <c r="E1348" s="285"/>
      <c r="F1348" s="284"/>
      <c r="G1348" s="276">
        <v>4</v>
      </c>
      <c r="H1348" s="277"/>
    </row>
    <row r="1349" spans="1:8" x14ac:dyDescent="0.2">
      <c r="A1349" s="19">
        <v>4223</v>
      </c>
      <c r="B1349" s="20" t="s">
        <v>157</v>
      </c>
      <c r="C1349" s="284"/>
      <c r="D1349" s="284"/>
      <c r="E1349" s="285"/>
      <c r="F1349" s="284"/>
      <c r="G1349" s="276">
        <v>4</v>
      </c>
      <c r="H1349" s="277"/>
    </row>
    <row r="1350" spans="1:8" ht="28.5" x14ac:dyDescent="0.2">
      <c r="A1350" s="19">
        <v>4224</v>
      </c>
      <c r="B1350" s="20" t="s">
        <v>53</v>
      </c>
      <c r="C1350" s="284"/>
      <c r="D1350" s="284"/>
      <c r="E1350" s="285"/>
      <c r="F1350" s="284"/>
      <c r="G1350" s="276">
        <v>4</v>
      </c>
      <c r="H1350" s="277"/>
    </row>
    <row r="1351" spans="1:8" x14ac:dyDescent="0.2">
      <c r="A1351" s="19">
        <v>4225</v>
      </c>
      <c r="B1351" s="20" t="s">
        <v>244</v>
      </c>
      <c r="C1351" s="284"/>
      <c r="D1351" s="284"/>
      <c r="E1351" s="285"/>
      <c r="F1351" s="284"/>
      <c r="G1351" s="276">
        <v>4</v>
      </c>
      <c r="H1351" s="277"/>
    </row>
    <row r="1352" spans="1:8" ht="28.5" x14ac:dyDescent="0.2">
      <c r="A1352" s="19">
        <v>4227</v>
      </c>
      <c r="B1352" s="20" t="s">
        <v>216</v>
      </c>
      <c r="C1352" s="284"/>
      <c r="D1352" s="284"/>
      <c r="E1352" s="285"/>
      <c r="F1352" s="284"/>
      <c r="G1352" s="276">
        <v>4</v>
      </c>
      <c r="H1352" s="277"/>
    </row>
    <row r="1353" spans="1:8" ht="28.5" x14ac:dyDescent="0.2">
      <c r="A1353" s="17">
        <v>426</v>
      </c>
      <c r="B1353" s="18" t="s">
        <v>123</v>
      </c>
      <c r="C1353" s="283">
        <f t="shared" ref="C1353:F1353" si="933">SUM(C1354)</f>
        <v>0</v>
      </c>
      <c r="D1353" s="283">
        <f t="shared" si="933"/>
        <v>0</v>
      </c>
      <c r="E1353" s="283">
        <f t="shared" si="933"/>
        <v>0</v>
      </c>
      <c r="F1353" s="283">
        <f t="shared" si="933"/>
        <v>0</v>
      </c>
      <c r="G1353" s="276">
        <v>3</v>
      </c>
      <c r="H1353" s="277"/>
    </row>
    <row r="1354" spans="1:8" x14ac:dyDescent="0.2">
      <c r="A1354" s="19">
        <v>4262</v>
      </c>
      <c r="B1354" s="35" t="s">
        <v>124</v>
      </c>
      <c r="C1354" s="284"/>
      <c r="D1354" s="284"/>
      <c r="E1354" s="285"/>
      <c r="F1354" s="284"/>
      <c r="G1354" s="276">
        <v>4</v>
      </c>
      <c r="H1354" s="277"/>
    </row>
    <row r="1355" spans="1:8" x14ac:dyDescent="0.2">
      <c r="A1355" s="17">
        <v>423</v>
      </c>
      <c r="B1355" s="18" t="s">
        <v>167</v>
      </c>
      <c r="C1355" s="330">
        <f t="shared" ref="C1355:F1355" si="934">C1356</f>
        <v>0</v>
      </c>
      <c r="D1355" s="330">
        <f t="shared" si="934"/>
        <v>0</v>
      </c>
      <c r="E1355" s="330">
        <f t="shared" si="934"/>
        <v>0</v>
      </c>
      <c r="F1355" s="330">
        <f t="shared" si="934"/>
        <v>0</v>
      </c>
      <c r="G1355" s="276">
        <v>3</v>
      </c>
      <c r="H1355" s="277"/>
    </row>
    <row r="1356" spans="1:8" ht="28.5" x14ac:dyDescent="0.2">
      <c r="A1356" s="19">
        <v>4231</v>
      </c>
      <c r="B1356" s="35" t="s">
        <v>200</v>
      </c>
      <c r="C1356" s="284"/>
      <c r="D1356" s="284"/>
      <c r="E1356" s="285"/>
      <c r="F1356" s="284"/>
      <c r="G1356" s="276">
        <v>4</v>
      </c>
      <c r="H1356" s="277"/>
    </row>
    <row r="1357" spans="1:8" ht="28.5" x14ac:dyDescent="0.2">
      <c r="A1357" s="9">
        <v>3605</v>
      </c>
      <c r="B1357" s="10" t="s">
        <v>233</v>
      </c>
      <c r="C1357" s="279">
        <f t="shared" ref="C1357:F1357" si="935">SUM(C1358)</f>
        <v>0</v>
      </c>
      <c r="D1357" s="279">
        <f t="shared" si="935"/>
        <v>0</v>
      </c>
      <c r="E1357" s="279">
        <f t="shared" si="935"/>
        <v>0</v>
      </c>
      <c r="F1357" s="279">
        <f t="shared" si="935"/>
        <v>0</v>
      </c>
      <c r="G1357" s="276" t="s">
        <v>16</v>
      </c>
      <c r="H1357" s="277"/>
    </row>
    <row r="1358" spans="1:8" ht="28.5" x14ac:dyDescent="0.2">
      <c r="A1358" s="11" t="s">
        <v>336</v>
      </c>
      <c r="B1358" s="12" t="s">
        <v>206</v>
      </c>
      <c r="C1358" s="280">
        <f t="shared" ref="C1358:F1358" si="936">SUM(C1359+0+0+0+0)</f>
        <v>0</v>
      </c>
      <c r="D1358" s="280">
        <f t="shared" si="936"/>
        <v>0</v>
      </c>
      <c r="E1358" s="280">
        <f t="shared" si="936"/>
        <v>0</v>
      </c>
      <c r="F1358" s="280">
        <f t="shared" si="936"/>
        <v>0</v>
      </c>
      <c r="G1358" s="276" t="s">
        <v>19</v>
      </c>
      <c r="H1358" s="277"/>
    </row>
    <row r="1359" spans="1:8" x14ac:dyDescent="0.2">
      <c r="A1359" s="13">
        <v>11</v>
      </c>
      <c r="B1359" s="14" t="s">
        <v>20</v>
      </c>
      <c r="C1359" s="281">
        <f t="shared" ref="C1359:E1359" si="937">C1361+C1363</f>
        <v>0</v>
      </c>
      <c r="D1359" s="281">
        <f t="shared" si="937"/>
        <v>0</v>
      </c>
      <c r="E1359" s="281">
        <f t="shared" si="937"/>
        <v>0</v>
      </c>
      <c r="F1359" s="281">
        <f t="shared" ref="F1359" si="938">F1361+F1363</f>
        <v>0</v>
      </c>
      <c r="G1359" s="276" t="s">
        <v>21</v>
      </c>
      <c r="H1359" s="277"/>
    </row>
    <row r="1360" spans="1:8" x14ac:dyDescent="0.2">
      <c r="A1360" s="15">
        <v>32</v>
      </c>
      <c r="B1360" s="16" t="s">
        <v>22</v>
      </c>
      <c r="C1360" s="282">
        <f t="shared" ref="C1360:D1360" si="939">C1361+C1363</f>
        <v>0</v>
      </c>
      <c r="D1360" s="282">
        <f t="shared" si="939"/>
        <v>0</v>
      </c>
      <c r="E1360" s="282">
        <f t="shared" ref="E1360:F1360" si="940">E1361+E1363</f>
        <v>0</v>
      </c>
      <c r="F1360" s="282">
        <f t="shared" si="940"/>
        <v>0</v>
      </c>
      <c r="G1360" s="276">
        <v>2</v>
      </c>
      <c r="H1360" s="277"/>
    </row>
    <row r="1361" spans="1:8" x14ac:dyDescent="0.2">
      <c r="A1361" s="17">
        <v>322</v>
      </c>
      <c r="B1361" s="18" t="s">
        <v>106</v>
      </c>
      <c r="C1361" s="283">
        <f t="shared" ref="C1361:F1361" si="941">SUM(C1362:C1362)</f>
        <v>0</v>
      </c>
      <c r="D1361" s="283">
        <f t="shared" si="941"/>
        <v>0</v>
      </c>
      <c r="E1361" s="283">
        <f t="shared" si="941"/>
        <v>0</v>
      </c>
      <c r="F1361" s="283">
        <f t="shared" si="941"/>
        <v>0</v>
      </c>
      <c r="G1361" s="276">
        <v>3</v>
      </c>
      <c r="H1361" s="277"/>
    </row>
    <row r="1362" spans="1:8" x14ac:dyDescent="0.2">
      <c r="A1362" s="19">
        <v>3222</v>
      </c>
      <c r="B1362" s="20" t="s">
        <v>154</v>
      </c>
      <c r="C1362" s="284"/>
      <c r="D1362" s="284"/>
      <c r="E1362" s="285"/>
      <c r="F1362" s="284"/>
      <c r="G1362" s="276">
        <v>4</v>
      </c>
      <c r="H1362" s="277"/>
    </row>
    <row r="1363" spans="1:8" ht="28.5" x14ac:dyDescent="0.2">
      <c r="A1363" s="17">
        <v>329</v>
      </c>
      <c r="B1363" s="18" t="s">
        <v>29</v>
      </c>
      <c r="C1363" s="186">
        <f t="shared" ref="C1363:F1363" si="942">C1364</f>
        <v>0</v>
      </c>
      <c r="D1363" s="186">
        <f t="shared" si="942"/>
        <v>0</v>
      </c>
      <c r="E1363" s="186">
        <f t="shared" si="942"/>
        <v>0</v>
      </c>
      <c r="F1363" s="186">
        <f t="shared" si="942"/>
        <v>0</v>
      </c>
      <c r="G1363" s="276">
        <v>3</v>
      </c>
      <c r="H1363" s="277"/>
    </row>
    <row r="1364" spans="1:8" x14ac:dyDescent="0.2">
      <c r="A1364" s="19">
        <v>3292</v>
      </c>
      <c r="B1364" s="35" t="s">
        <v>187</v>
      </c>
      <c r="C1364" s="284"/>
      <c r="D1364" s="284"/>
      <c r="E1364" s="285"/>
      <c r="F1364" s="284"/>
      <c r="G1364" s="276">
        <v>4</v>
      </c>
      <c r="H1364" s="277"/>
    </row>
    <row r="1365" spans="1:8" ht="26.25" customHeight="1" x14ac:dyDescent="0.2">
      <c r="A1365" s="33">
        <v>26459</v>
      </c>
      <c r="B1365" s="34" t="s">
        <v>337</v>
      </c>
      <c r="C1365" s="278">
        <f t="shared" ref="C1365:E1365" si="943">C1366+C1411</f>
        <v>0</v>
      </c>
      <c r="D1365" s="278">
        <f t="shared" si="943"/>
        <v>0</v>
      </c>
      <c r="E1365" s="278">
        <f t="shared" si="943"/>
        <v>0</v>
      </c>
      <c r="F1365" s="278">
        <f t="shared" ref="F1365" si="944">F1366+F1411</f>
        <v>0</v>
      </c>
      <c r="G1365" s="276" t="s">
        <v>14</v>
      </c>
      <c r="H1365" s="277"/>
    </row>
    <row r="1366" spans="1:8" ht="28.5" x14ac:dyDescent="0.2">
      <c r="A1366" s="9">
        <v>3602</v>
      </c>
      <c r="B1366" s="10" t="s">
        <v>131</v>
      </c>
      <c r="C1366" s="279">
        <f t="shared" ref="C1366:E1366" si="945">C1367+0+0+C1391</f>
        <v>0</v>
      </c>
      <c r="D1366" s="279">
        <f t="shared" si="945"/>
        <v>0</v>
      </c>
      <c r="E1366" s="279">
        <f t="shared" si="945"/>
        <v>0</v>
      </c>
      <c r="F1366" s="279">
        <f t="shared" ref="F1366" si="946">F1367+0+0+F1391</f>
        <v>0</v>
      </c>
      <c r="G1366" s="276" t="s">
        <v>16</v>
      </c>
      <c r="H1366" s="277"/>
    </row>
    <row r="1367" spans="1:8" ht="57" x14ac:dyDescent="0.2">
      <c r="A1367" s="11" t="s">
        <v>338</v>
      </c>
      <c r="B1367" s="12" t="s">
        <v>339</v>
      </c>
      <c r="C1367" s="280">
        <f>C1368+0+0+0+0+0+0+0</f>
        <v>0</v>
      </c>
      <c r="D1367" s="280">
        <f t="shared" ref="D1367:F1367" si="947">D1368+0+0+0+0+0+0+0</f>
        <v>0</v>
      </c>
      <c r="E1367" s="280">
        <f t="shared" si="947"/>
        <v>0</v>
      </c>
      <c r="F1367" s="280">
        <f t="shared" si="947"/>
        <v>0</v>
      </c>
      <c r="G1367" s="276" t="s">
        <v>19</v>
      </c>
      <c r="H1367" s="277"/>
    </row>
    <row r="1368" spans="1:8" ht="15" x14ac:dyDescent="0.2">
      <c r="A1368" s="13">
        <v>11</v>
      </c>
      <c r="B1368" s="14" t="s">
        <v>20</v>
      </c>
      <c r="C1368" s="418">
        <f t="shared" ref="C1368:D1368" si="948">C1369+C1372+C1386</f>
        <v>0</v>
      </c>
      <c r="D1368" s="418">
        <f t="shared" si="948"/>
        <v>0</v>
      </c>
      <c r="E1368" s="418">
        <f t="shared" ref="E1368:F1368" si="949">E1369+E1372+E1386</f>
        <v>0</v>
      </c>
      <c r="F1368" s="418">
        <f t="shared" si="949"/>
        <v>0</v>
      </c>
      <c r="G1368" s="276" t="s">
        <v>21</v>
      </c>
      <c r="H1368" s="277"/>
    </row>
    <row r="1369" spans="1:8" ht="42.75" x14ac:dyDescent="0.2">
      <c r="A1369" s="15">
        <v>41</v>
      </c>
      <c r="B1369" s="16" t="s">
        <v>118</v>
      </c>
      <c r="C1369" s="282">
        <f t="shared" ref="C1369:F1370" si="950">C1370</f>
        <v>0</v>
      </c>
      <c r="D1369" s="282">
        <f t="shared" si="950"/>
        <v>0</v>
      </c>
      <c r="E1369" s="282">
        <f t="shared" si="950"/>
        <v>0</v>
      </c>
      <c r="F1369" s="282">
        <f t="shared" si="950"/>
        <v>0</v>
      </c>
      <c r="G1369" s="276">
        <v>2</v>
      </c>
      <c r="H1369" s="277"/>
    </row>
    <row r="1370" spans="1:8" x14ac:dyDescent="0.2">
      <c r="A1370" s="17">
        <v>412</v>
      </c>
      <c r="B1370" s="18" t="s">
        <v>119</v>
      </c>
      <c r="C1370" s="283">
        <f t="shared" si="950"/>
        <v>0</v>
      </c>
      <c r="D1370" s="283">
        <f t="shared" si="950"/>
        <v>0</v>
      </c>
      <c r="E1370" s="283">
        <f t="shared" si="950"/>
        <v>0</v>
      </c>
      <c r="F1370" s="283">
        <f t="shared" si="950"/>
        <v>0</v>
      </c>
      <c r="G1370" s="276">
        <v>3</v>
      </c>
      <c r="H1370" s="277"/>
    </row>
    <row r="1371" spans="1:8" x14ac:dyDescent="0.2">
      <c r="A1371" s="19">
        <v>4123</v>
      </c>
      <c r="B1371" s="20" t="s">
        <v>120</v>
      </c>
      <c r="C1371" s="284"/>
      <c r="D1371" s="284"/>
      <c r="E1371" s="285"/>
      <c r="F1371" s="284"/>
      <c r="G1371" s="276">
        <v>4</v>
      </c>
      <c r="H1371" s="277"/>
    </row>
    <row r="1372" spans="1:8" ht="28.5" x14ac:dyDescent="0.2">
      <c r="A1372" s="15">
        <v>42</v>
      </c>
      <c r="B1372" s="16" t="s">
        <v>51</v>
      </c>
      <c r="C1372" s="282">
        <f t="shared" ref="C1372:D1372" si="951">C1373+C1375+C1382+C1384</f>
        <v>0</v>
      </c>
      <c r="D1372" s="282">
        <f t="shared" si="951"/>
        <v>0</v>
      </c>
      <c r="E1372" s="282">
        <f t="shared" ref="E1372:F1372" si="952">E1373+E1375+E1382+E1384</f>
        <v>0</v>
      </c>
      <c r="F1372" s="282">
        <f t="shared" si="952"/>
        <v>0</v>
      </c>
      <c r="G1372" s="276">
        <v>2</v>
      </c>
      <c r="H1372" s="277"/>
    </row>
    <row r="1373" spans="1:8" x14ac:dyDescent="0.2">
      <c r="A1373" s="17">
        <v>421</v>
      </c>
      <c r="B1373" s="18" t="s">
        <v>143</v>
      </c>
      <c r="C1373" s="283">
        <f t="shared" ref="C1373:F1373" si="953">C1374</f>
        <v>0</v>
      </c>
      <c r="D1373" s="283">
        <f t="shared" si="953"/>
        <v>0</v>
      </c>
      <c r="E1373" s="283">
        <f t="shared" si="953"/>
        <v>0</v>
      </c>
      <c r="F1373" s="283">
        <f t="shared" si="953"/>
        <v>0</v>
      </c>
      <c r="G1373" s="276">
        <v>3</v>
      </c>
      <c r="H1373" s="277"/>
    </row>
    <row r="1374" spans="1:8" x14ac:dyDescent="0.2">
      <c r="A1374" s="19">
        <v>4212</v>
      </c>
      <c r="B1374" s="20" t="s">
        <v>144</v>
      </c>
      <c r="C1374" s="284"/>
      <c r="D1374" s="284"/>
      <c r="E1374" s="285"/>
      <c r="F1374" s="284"/>
      <c r="G1374" s="276">
        <v>4</v>
      </c>
      <c r="H1374" s="277"/>
    </row>
    <row r="1375" spans="1:8" x14ac:dyDescent="0.2">
      <c r="A1375" s="17">
        <v>422</v>
      </c>
      <c r="B1375" s="18" t="s">
        <v>52</v>
      </c>
      <c r="C1375" s="283">
        <f t="shared" ref="C1375:D1375" si="954">SUM(C1376:C1381)</f>
        <v>0</v>
      </c>
      <c r="D1375" s="283">
        <f t="shared" si="954"/>
        <v>0</v>
      </c>
      <c r="E1375" s="283">
        <f t="shared" ref="E1375" si="955">SUM(E1376:E1381)</f>
        <v>0</v>
      </c>
      <c r="F1375" s="283">
        <f t="shared" ref="F1375" si="956">SUM(F1376:F1381)</f>
        <v>0</v>
      </c>
      <c r="G1375" s="276">
        <v>3</v>
      </c>
      <c r="H1375" s="277"/>
    </row>
    <row r="1376" spans="1:8" x14ac:dyDescent="0.2">
      <c r="A1376" s="19">
        <v>4221</v>
      </c>
      <c r="B1376" s="20" t="s">
        <v>121</v>
      </c>
      <c r="C1376" s="284"/>
      <c r="D1376" s="284"/>
      <c r="E1376" s="285"/>
      <c r="F1376" s="284"/>
      <c r="G1376" s="276">
        <v>4</v>
      </c>
      <c r="H1376" s="277"/>
    </row>
    <row r="1377" spans="1:8" x14ac:dyDescent="0.2">
      <c r="A1377" s="19">
        <v>4222</v>
      </c>
      <c r="B1377" s="20" t="s">
        <v>122</v>
      </c>
      <c r="C1377" s="284"/>
      <c r="D1377" s="284"/>
      <c r="E1377" s="285"/>
      <c r="F1377" s="284"/>
      <c r="G1377" s="287">
        <v>4</v>
      </c>
      <c r="H1377" s="292"/>
    </row>
    <row r="1378" spans="1:8" x14ac:dyDescent="0.2">
      <c r="A1378" s="19">
        <v>4223</v>
      </c>
      <c r="B1378" s="20" t="s">
        <v>157</v>
      </c>
      <c r="C1378" s="284"/>
      <c r="D1378" s="284"/>
      <c r="E1378" s="285"/>
      <c r="F1378" s="284"/>
      <c r="G1378" s="276">
        <v>4</v>
      </c>
      <c r="H1378" s="277"/>
    </row>
    <row r="1379" spans="1:8" ht="28.5" x14ac:dyDescent="0.2">
      <c r="A1379" s="19">
        <v>4224</v>
      </c>
      <c r="B1379" s="20" t="s">
        <v>53</v>
      </c>
      <c r="C1379" s="284"/>
      <c r="D1379" s="284"/>
      <c r="E1379" s="285"/>
      <c r="F1379" s="284"/>
      <c r="G1379" s="276">
        <v>4</v>
      </c>
      <c r="H1379" s="277"/>
    </row>
    <row r="1380" spans="1:8" x14ac:dyDescent="0.2">
      <c r="A1380" s="19">
        <v>4225</v>
      </c>
      <c r="B1380" s="20" t="s">
        <v>244</v>
      </c>
      <c r="C1380" s="284"/>
      <c r="D1380" s="284"/>
      <c r="E1380" s="285"/>
      <c r="F1380" s="284"/>
      <c r="G1380" s="287">
        <v>4</v>
      </c>
      <c r="H1380" s="292"/>
    </row>
    <row r="1381" spans="1:8" ht="28.5" x14ac:dyDescent="0.2">
      <c r="A1381" s="19">
        <v>4227</v>
      </c>
      <c r="B1381" s="20" t="s">
        <v>216</v>
      </c>
      <c r="C1381" s="284"/>
      <c r="D1381" s="284"/>
      <c r="E1381" s="285"/>
      <c r="F1381" s="284"/>
      <c r="G1381" s="276">
        <v>4</v>
      </c>
      <c r="H1381" s="277"/>
    </row>
    <row r="1382" spans="1:8" x14ac:dyDescent="0.2">
      <c r="A1382" s="17">
        <v>423</v>
      </c>
      <c r="B1382" s="18" t="s">
        <v>167</v>
      </c>
      <c r="C1382" s="283">
        <f t="shared" ref="C1382:F1382" si="957">C1383</f>
        <v>0</v>
      </c>
      <c r="D1382" s="283">
        <f t="shared" si="957"/>
        <v>0</v>
      </c>
      <c r="E1382" s="283">
        <f t="shared" si="957"/>
        <v>0</v>
      </c>
      <c r="F1382" s="283">
        <f t="shared" si="957"/>
        <v>0</v>
      </c>
      <c r="G1382" s="276">
        <v>3</v>
      </c>
      <c r="H1382" s="277"/>
    </row>
    <row r="1383" spans="1:8" ht="28.5" x14ac:dyDescent="0.2">
      <c r="A1383" s="19">
        <v>4231</v>
      </c>
      <c r="B1383" s="20" t="s">
        <v>200</v>
      </c>
      <c r="C1383" s="284"/>
      <c r="D1383" s="284"/>
      <c r="E1383" s="285"/>
      <c r="F1383" s="284"/>
      <c r="G1383" s="276">
        <v>4</v>
      </c>
      <c r="H1383" s="277"/>
    </row>
    <row r="1384" spans="1:8" ht="28.5" x14ac:dyDescent="0.2">
      <c r="A1384" s="17">
        <v>426</v>
      </c>
      <c r="B1384" s="18" t="s">
        <v>123</v>
      </c>
      <c r="C1384" s="283">
        <f t="shared" ref="C1384:F1384" si="958">C1385</f>
        <v>0</v>
      </c>
      <c r="D1384" s="283">
        <f t="shared" si="958"/>
        <v>0</v>
      </c>
      <c r="E1384" s="283">
        <f t="shared" si="958"/>
        <v>0</v>
      </c>
      <c r="F1384" s="283">
        <f t="shared" si="958"/>
        <v>0</v>
      </c>
      <c r="G1384" s="276">
        <v>3</v>
      </c>
      <c r="H1384" s="277"/>
    </row>
    <row r="1385" spans="1:8" x14ac:dyDescent="0.2">
      <c r="A1385" s="19">
        <v>4262</v>
      </c>
      <c r="B1385" s="20" t="s">
        <v>124</v>
      </c>
      <c r="C1385" s="284"/>
      <c r="D1385" s="284"/>
      <c r="E1385" s="285"/>
      <c r="F1385" s="284"/>
      <c r="G1385" s="276">
        <v>4</v>
      </c>
      <c r="H1385" s="277"/>
    </row>
    <row r="1386" spans="1:8" ht="28.5" x14ac:dyDescent="0.2">
      <c r="A1386" s="15">
        <v>45</v>
      </c>
      <c r="B1386" s="16" t="s">
        <v>125</v>
      </c>
      <c r="C1386" s="282">
        <f t="shared" ref="C1386:D1386" si="959">C1387+C1389</f>
        <v>0</v>
      </c>
      <c r="D1386" s="282">
        <f t="shared" si="959"/>
        <v>0</v>
      </c>
      <c r="E1386" s="282">
        <f t="shared" ref="E1386:F1386" si="960">E1387+E1389</f>
        <v>0</v>
      </c>
      <c r="F1386" s="282">
        <f t="shared" si="960"/>
        <v>0</v>
      </c>
      <c r="G1386" s="276">
        <v>2</v>
      </c>
      <c r="H1386" s="277"/>
    </row>
    <row r="1387" spans="1:8" ht="28.5" x14ac:dyDescent="0.2">
      <c r="A1387" s="17">
        <v>451</v>
      </c>
      <c r="B1387" s="18" t="s">
        <v>126</v>
      </c>
      <c r="C1387" s="283">
        <f t="shared" ref="C1387:F1387" si="961">C1388</f>
        <v>0</v>
      </c>
      <c r="D1387" s="283">
        <f t="shared" si="961"/>
        <v>0</v>
      </c>
      <c r="E1387" s="283">
        <f t="shared" si="961"/>
        <v>0</v>
      </c>
      <c r="F1387" s="283">
        <f t="shared" si="961"/>
        <v>0</v>
      </c>
      <c r="G1387" s="276">
        <v>3</v>
      </c>
      <c r="H1387" s="277"/>
    </row>
    <row r="1388" spans="1:8" ht="28.5" x14ac:dyDescent="0.2">
      <c r="A1388" s="19">
        <v>4511</v>
      </c>
      <c r="B1388" s="20" t="s">
        <v>126</v>
      </c>
      <c r="C1388" s="284"/>
      <c r="D1388" s="284"/>
      <c r="E1388" s="285"/>
      <c r="F1388" s="284"/>
      <c r="G1388" s="276">
        <v>4</v>
      </c>
      <c r="H1388" s="277"/>
    </row>
    <row r="1389" spans="1:8" ht="28.5" x14ac:dyDescent="0.2">
      <c r="A1389" s="17">
        <v>452</v>
      </c>
      <c r="B1389" s="18" t="s">
        <v>261</v>
      </c>
      <c r="C1389" s="283">
        <f t="shared" ref="C1389:F1389" si="962">C1390</f>
        <v>0</v>
      </c>
      <c r="D1389" s="283">
        <f t="shared" si="962"/>
        <v>0</v>
      </c>
      <c r="E1389" s="283">
        <f t="shared" si="962"/>
        <v>0</v>
      </c>
      <c r="F1389" s="283">
        <f t="shared" si="962"/>
        <v>0</v>
      </c>
      <c r="G1389" s="276">
        <v>3</v>
      </c>
      <c r="H1389" s="277"/>
    </row>
    <row r="1390" spans="1:8" ht="28.5" x14ac:dyDescent="0.2">
      <c r="A1390" s="19">
        <v>4521</v>
      </c>
      <c r="B1390" s="20" t="s">
        <v>261</v>
      </c>
      <c r="C1390" s="284"/>
      <c r="D1390" s="284"/>
      <c r="E1390" s="285"/>
      <c r="F1390" s="284"/>
      <c r="G1390" s="276">
        <v>4</v>
      </c>
      <c r="H1390" s="277"/>
    </row>
    <row r="1391" spans="1:8" ht="42.75" x14ac:dyDescent="0.2">
      <c r="A1391" s="397" t="s">
        <v>340</v>
      </c>
      <c r="B1391" s="398" t="s">
        <v>199</v>
      </c>
      <c r="C1391" s="280">
        <f t="shared" ref="C1391:E1391" si="963">C1392+C1399</f>
        <v>0</v>
      </c>
      <c r="D1391" s="280">
        <f t="shared" si="963"/>
        <v>0</v>
      </c>
      <c r="E1391" s="280">
        <f t="shared" si="963"/>
        <v>0</v>
      </c>
      <c r="F1391" s="280">
        <f t="shared" ref="F1391" si="964">F1392+F1399</f>
        <v>0</v>
      </c>
      <c r="G1391" s="287" t="s">
        <v>19</v>
      </c>
      <c r="H1391" s="277"/>
    </row>
    <row r="1392" spans="1:8" ht="15" x14ac:dyDescent="0.2">
      <c r="A1392" s="400">
        <v>11</v>
      </c>
      <c r="B1392" s="401" t="s">
        <v>20</v>
      </c>
      <c r="C1392" s="84">
        <f t="shared" ref="C1392:F1392" si="965">C1393</f>
        <v>0</v>
      </c>
      <c r="D1392" s="84">
        <f t="shared" si="965"/>
        <v>0</v>
      </c>
      <c r="E1392" s="84">
        <f t="shared" si="965"/>
        <v>0</v>
      </c>
      <c r="F1392" s="84">
        <f t="shared" si="965"/>
        <v>0</v>
      </c>
      <c r="G1392" s="419" t="s">
        <v>21</v>
      </c>
      <c r="H1392" s="277"/>
    </row>
    <row r="1393" spans="1:8" ht="30" x14ac:dyDescent="0.2">
      <c r="A1393" s="420">
        <v>42</v>
      </c>
      <c r="B1393" s="421" t="s">
        <v>51</v>
      </c>
      <c r="C1393" s="257">
        <f t="shared" ref="C1393:E1393" si="966">C1394+C1396</f>
        <v>0</v>
      </c>
      <c r="D1393" s="257">
        <f t="shared" si="966"/>
        <v>0</v>
      </c>
      <c r="E1393" s="257">
        <f t="shared" si="966"/>
        <v>0</v>
      </c>
      <c r="F1393" s="257">
        <f t="shared" ref="F1393" si="967">F1394+F1396</f>
        <v>0</v>
      </c>
      <c r="G1393" s="276">
        <v>2</v>
      </c>
      <c r="H1393" s="277"/>
    </row>
    <row r="1394" spans="1:8" ht="15" x14ac:dyDescent="0.2">
      <c r="A1394" s="422">
        <v>421</v>
      </c>
      <c r="B1394" s="423" t="s">
        <v>143</v>
      </c>
      <c r="C1394" s="424">
        <f t="shared" ref="C1394:F1394" si="968">C1395</f>
        <v>0</v>
      </c>
      <c r="D1394" s="424">
        <f t="shared" si="968"/>
        <v>0</v>
      </c>
      <c r="E1394" s="424">
        <f t="shared" si="968"/>
        <v>0</v>
      </c>
      <c r="F1394" s="424">
        <f t="shared" si="968"/>
        <v>0</v>
      </c>
      <c r="G1394" s="276">
        <v>3</v>
      </c>
      <c r="H1394" s="277"/>
    </row>
    <row r="1395" spans="1:8" ht="15" x14ac:dyDescent="0.2">
      <c r="A1395" s="362">
        <v>4212</v>
      </c>
      <c r="B1395" s="425" t="s">
        <v>144</v>
      </c>
      <c r="C1395" s="228"/>
      <c r="D1395" s="228"/>
      <c r="E1395" s="85"/>
      <c r="F1395" s="228"/>
      <c r="G1395" s="419">
        <v>4</v>
      </c>
      <c r="H1395" s="277"/>
    </row>
    <row r="1396" spans="1:8" ht="15" x14ac:dyDescent="0.2">
      <c r="A1396" s="422">
        <v>422</v>
      </c>
      <c r="B1396" s="423" t="s">
        <v>52</v>
      </c>
      <c r="C1396" s="424">
        <f t="shared" ref="C1396:E1396" si="969">C1397+C1398</f>
        <v>0</v>
      </c>
      <c r="D1396" s="424">
        <f t="shared" si="969"/>
        <v>0</v>
      </c>
      <c r="E1396" s="424">
        <f t="shared" si="969"/>
        <v>0</v>
      </c>
      <c r="F1396" s="424">
        <f t="shared" ref="F1396" si="970">F1397+F1398</f>
        <v>0</v>
      </c>
      <c r="G1396" s="276">
        <v>3</v>
      </c>
      <c r="H1396" s="277"/>
    </row>
    <row r="1397" spans="1:8" ht="28.5" x14ac:dyDescent="0.2">
      <c r="A1397" s="362">
        <v>4224</v>
      </c>
      <c r="B1397" s="425" t="s">
        <v>53</v>
      </c>
      <c r="C1397" s="228"/>
      <c r="D1397" s="228"/>
      <c r="E1397" s="85"/>
      <c r="F1397" s="228"/>
      <c r="G1397" s="419">
        <v>4</v>
      </c>
      <c r="H1397" s="277"/>
    </row>
    <row r="1398" spans="1:8" ht="28.5" x14ac:dyDescent="0.2">
      <c r="A1398" s="362">
        <v>4227</v>
      </c>
      <c r="B1398" s="425" t="s">
        <v>216</v>
      </c>
      <c r="C1398" s="228"/>
      <c r="D1398" s="228"/>
      <c r="E1398" s="85"/>
      <c r="F1398" s="228"/>
      <c r="G1398" s="419">
        <v>4</v>
      </c>
      <c r="H1398" s="277"/>
    </row>
    <row r="1399" spans="1:8" ht="15" x14ac:dyDescent="0.2">
      <c r="A1399" s="86">
        <v>815</v>
      </c>
      <c r="B1399" s="14" t="s">
        <v>171</v>
      </c>
      <c r="C1399" s="84">
        <f t="shared" ref="C1399:E1399" si="971">C1408+C1400</f>
        <v>0</v>
      </c>
      <c r="D1399" s="84">
        <f t="shared" si="971"/>
        <v>0</v>
      </c>
      <c r="E1399" s="84">
        <f t="shared" si="971"/>
        <v>0</v>
      </c>
      <c r="F1399" s="84">
        <f t="shared" ref="F1399" si="972">F1408+F1400</f>
        <v>0</v>
      </c>
      <c r="G1399" s="419" t="s">
        <v>172</v>
      </c>
      <c r="H1399" s="277"/>
    </row>
    <row r="1400" spans="1:8" ht="30" x14ac:dyDescent="0.2">
      <c r="A1400" s="420">
        <v>42</v>
      </c>
      <c r="B1400" s="421" t="s">
        <v>51</v>
      </c>
      <c r="C1400" s="257">
        <f t="shared" ref="C1400:E1400" si="973">C1401+C1403</f>
        <v>0</v>
      </c>
      <c r="D1400" s="257">
        <f t="shared" si="973"/>
        <v>0</v>
      </c>
      <c r="E1400" s="257">
        <f t="shared" si="973"/>
        <v>0</v>
      </c>
      <c r="F1400" s="257">
        <f t="shared" ref="F1400" si="974">F1401+F1403</f>
        <v>0</v>
      </c>
      <c r="G1400" s="276">
        <v>2</v>
      </c>
      <c r="H1400" s="277"/>
    </row>
    <row r="1401" spans="1:8" ht="15" x14ac:dyDescent="0.2">
      <c r="A1401" s="422">
        <v>421</v>
      </c>
      <c r="B1401" s="423" t="s">
        <v>143</v>
      </c>
      <c r="C1401" s="424">
        <f t="shared" ref="C1401:F1401" si="975">C1402</f>
        <v>0</v>
      </c>
      <c r="D1401" s="424">
        <f t="shared" si="975"/>
        <v>0</v>
      </c>
      <c r="E1401" s="424">
        <f t="shared" si="975"/>
        <v>0</v>
      </c>
      <c r="F1401" s="424">
        <f t="shared" si="975"/>
        <v>0</v>
      </c>
      <c r="G1401" s="276">
        <v>3</v>
      </c>
      <c r="H1401" s="277"/>
    </row>
    <row r="1402" spans="1:8" ht="15" x14ac:dyDescent="0.2">
      <c r="A1402" s="426">
        <v>4212</v>
      </c>
      <c r="B1402" s="427" t="s">
        <v>144</v>
      </c>
      <c r="C1402" s="229"/>
      <c r="D1402" s="229"/>
      <c r="E1402" s="87"/>
      <c r="F1402" s="229"/>
      <c r="G1402" s="276">
        <v>4</v>
      </c>
      <c r="H1402" s="277"/>
    </row>
    <row r="1403" spans="1:8" ht="15" x14ac:dyDescent="0.2">
      <c r="A1403" s="422">
        <v>422</v>
      </c>
      <c r="B1403" s="423" t="s">
        <v>52</v>
      </c>
      <c r="C1403" s="424">
        <f t="shared" ref="C1403:E1403" si="976">SUM(C1404:C1407)</f>
        <v>0</v>
      </c>
      <c r="D1403" s="424">
        <f t="shared" si="976"/>
        <v>0</v>
      </c>
      <c r="E1403" s="424">
        <f t="shared" si="976"/>
        <v>0</v>
      </c>
      <c r="F1403" s="424">
        <f t="shared" ref="F1403" si="977">SUM(F1404:F1407)</f>
        <v>0</v>
      </c>
      <c r="G1403" s="276">
        <v>3</v>
      </c>
      <c r="H1403" s="277"/>
    </row>
    <row r="1404" spans="1:8" ht="15" x14ac:dyDescent="0.2">
      <c r="A1404" s="426">
        <v>4221</v>
      </c>
      <c r="B1404" s="427" t="s">
        <v>121</v>
      </c>
      <c r="C1404" s="229"/>
      <c r="D1404" s="229"/>
      <c r="E1404" s="87"/>
      <c r="F1404" s="229"/>
      <c r="G1404" s="276">
        <v>4</v>
      </c>
      <c r="H1404" s="277"/>
    </row>
    <row r="1405" spans="1:8" ht="15" x14ac:dyDescent="0.2">
      <c r="A1405" s="426">
        <v>4222</v>
      </c>
      <c r="B1405" s="427" t="s">
        <v>122</v>
      </c>
      <c r="C1405" s="229"/>
      <c r="D1405" s="229"/>
      <c r="E1405" s="87"/>
      <c r="F1405" s="229"/>
      <c r="G1405" s="276">
        <v>4</v>
      </c>
      <c r="H1405" s="277"/>
    </row>
    <row r="1406" spans="1:8" ht="15" x14ac:dyDescent="0.2">
      <c r="A1406" s="426">
        <v>4224</v>
      </c>
      <c r="B1406" s="427" t="s">
        <v>53</v>
      </c>
      <c r="C1406" s="229"/>
      <c r="D1406" s="229"/>
      <c r="E1406" s="87"/>
      <c r="F1406" s="229"/>
      <c r="G1406" s="276">
        <v>4</v>
      </c>
      <c r="H1406" s="277"/>
    </row>
    <row r="1407" spans="1:8" ht="30" x14ac:dyDescent="0.2">
      <c r="A1407" s="426">
        <v>4227</v>
      </c>
      <c r="B1407" s="427" t="s">
        <v>216</v>
      </c>
      <c r="C1407" s="229"/>
      <c r="D1407" s="229"/>
      <c r="E1407" s="87"/>
      <c r="F1407" s="229"/>
      <c r="G1407" s="276">
        <v>4</v>
      </c>
      <c r="H1407" s="277"/>
    </row>
    <row r="1408" spans="1:8" ht="28.5" x14ac:dyDescent="0.2">
      <c r="A1408" s="15">
        <v>45</v>
      </c>
      <c r="B1408" s="16" t="s">
        <v>125</v>
      </c>
      <c r="C1408" s="282">
        <f t="shared" ref="C1408:F1408" si="978">C1409</f>
        <v>0</v>
      </c>
      <c r="D1408" s="282">
        <f t="shared" si="978"/>
        <v>0</v>
      </c>
      <c r="E1408" s="282">
        <f t="shared" si="978"/>
        <v>0</v>
      </c>
      <c r="F1408" s="282">
        <f t="shared" si="978"/>
        <v>0</v>
      </c>
      <c r="G1408" s="276">
        <v>2</v>
      </c>
      <c r="H1408" s="277"/>
    </row>
    <row r="1409" spans="1:8" ht="28.5" x14ac:dyDescent="0.2">
      <c r="A1409" s="17">
        <v>451</v>
      </c>
      <c r="B1409" s="18" t="s">
        <v>126</v>
      </c>
      <c r="C1409" s="283">
        <f t="shared" ref="C1409:F1409" si="979">C1410</f>
        <v>0</v>
      </c>
      <c r="D1409" s="283">
        <f t="shared" si="979"/>
        <v>0</v>
      </c>
      <c r="E1409" s="283">
        <f t="shared" si="979"/>
        <v>0</v>
      </c>
      <c r="F1409" s="283">
        <f t="shared" si="979"/>
        <v>0</v>
      </c>
      <c r="G1409" s="276">
        <v>3</v>
      </c>
      <c r="H1409" s="277"/>
    </row>
    <row r="1410" spans="1:8" ht="28.5" x14ac:dyDescent="0.2">
      <c r="A1410" s="19">
        <v>4511</v>
      </c>
      <c r="B1410" s="35" t="s">
        <v>126</v>
      </c>
      <c r="C1410" s="284"/>
      <c r="D1410" s="284"/>
      <c r="E1410" s="285"/>
      <c r="F1410" s="284"/>
      <c r="G1410" s="276">
        <v>4</v>
      </c>
      <c r="H1410" s="277"/>
    </row>
    <row r="1411" spans="1:8" ht="28.5" x14ac:dyDescent="0.2">
      <c r="A1411" s="9">
        <v>3605</v>
      </c>
      <c r="B1411" s="10" t="s">
        <v>233</v>
      </c>
      <c r="C1411" s="279">
        <f t="shared" ref="C1411:E1411" si="980">C1412+C1419+0+0</f>
        <v>0</v>
      </c>
      <c r="D1411" s="279">
        <f t="shared" si="980"/>
        <v>0</v>
      </c>
      <c r="E1411" s="279">
        <f t="shared" si="980"/>
        <v>0</v>
      </c>
      <c r="F1411" s="279">
        <f t="shared" ref="F1411" si="981">F1412+F1419+0+0</f>
        <v>0</v>
      </c>
      <c r="G1411" s="276" t="s">
        <v>16</v>
      </c>
      <c r="H1411" s="277"/>
    </row>
    <row r="1412" spans="1:8" ht="28.5" x14ac:dyDescent="0.2">
      <c r="A1412" s="11" t="s">
        <v>341</v>
      </c>
      <c r="B1412" s="12" t="s">
        <v>206</v>
      </c>
      <c r="C1412" s="280">
        <f t="shared" ref="C1412:F1412" si="982">0+0+0+0+0+0+C1413</f>
        <v>0</v>
      </c>
      <c r="D1412" s="280">
        <f t="shared" si="982"/>
        <v>0</v>
      </c>
      <c r="E1412" s="280">
        <f t="shared" si="982"/>
        <v>0</v>
      </c>
      <c r="F1412" s="280">
        <f t="shared" si="982"/>
        <v>0</v>
      </c>
      <c r="G1412" s="276" t="s">
        <v>19</v>
      </c>
      <c r="H1412" s="277"/>
    </row>
    <row r="1413" spans="1:8" ht="15" x14ac:dyDescent="0.2">
      <c r="A1413" s="13">
        <v>11</v>
      </c>
      <c r="B1413" s="14" t="s">
        <v>20</v>
      </c>
      <c r="C1413" s="418">
        <f t="shared" ref="C1413:F1413" si="983">C1414</f>
        <v>0</v>
      </c>
      <c r="D1413" s="418">
        <f t="shared" si="983"/>
        <v>0</v>
      </c>
      <c r="E1413" s="418">
        <f t="shared" si="983"/>
        <v>0</v>
      </c>
      <c r="F1413" s="418">
        <f t="shared" si="983"/>
        <v>0</v>
      </c>
      <c r="G1413" s="276" t="s">
        <v>21</v>
      </c>
      <c r="H1413" s="277"/>
    </row>
    <row r="1414" spans="1:8" x14ac:dyDescent="0.2">
      <c r="A1414" s="15">
        <v>32</v>
      </c>
      <c r="B1414" s="16" t="s">
        <v>22</v>
      </c>
      <c r="C1414" s="282">
        <f t="shared" ref="C1414:E1414" si="984">C1415+C1417</f>
        <v>0</v>
      </c>
      <c r="D1414" s="282">
        <f t="shared" si="984"/>
        <v>0</v>
      </c>
      <c r="E1414" s="282">
        <f t="shared" si="984"/>
        <v>0</v>
      </c>
      <c r="F1414" s="282">
        <f t="shared" ref="F1414" si="985">F1415+F1417</f>
        <v>0</v>
      </c>
      <c r="G1414" s="287">
        <v>2</v>
      </c>
      <c r="H1414" s="292"/>
    </row>
    <row r="1415" spans="1:8" ht="42.75" x14ac:dyDescent="0.2">
      <c r="A1415" s="17" t="s">
        <v>293</v>
      </c>
      <c r="B1415" s="18" t="s">
        <v>294</v>
      </c>
      <c r="C1415" s="283">
        <f t="shared" ref="C1415:F1415" si="986">C1416</f>
        <v>0</v>
      </c>
      <c r="D1415" s="283">
        <f t="shared" si="986"/>
        <v>0</v>
      </c>
      <c r="E1415" s="283">
        <f t="shared" si="986"/>
        <v>0</v>
      </c>
      <c r="F1415" s="283">
        <f t="shared" si="986"/>
        <v>0</v>
      </c>
      <c r="G1415" s="276">
        <v>3</v>
      </c>
      <c r="H1415" s="277"/>
    </row>
    <row r="1416" spans="1:8" ht="42.75" x14ac:dyDescent="0.2">
      <c r="A1416" s="19" t="s">
        <v>295</v>
      </c>
      <c r="B1416" s="20" t="s">
        <v>296</v>
      </c>
      <c r="C1416" s="284"/>
      <c r="D1416" s="284"/>
      <c r="E1416" s="285"/>
      <c r="F1416" s="284"/>
      <c r="G1416" s="276">
        <v>4</v>
      </c>
      <c r="H1416" s="277"/>
    </row>
    <row r="1417" spans="1:8" ht="28.5" x14ac:dyDescent="0.2">
      <c r="A1417" s="17">
        <v>329</v>
      </c>
      <c r="B1417" s="18" t="s">
        <v>29</v>
      </c>
      <c r="C1417" s="187">
        <f t="shared" ref="C1417:F1417" si="987">C1418</f>
        <v>0</v>
      </c>
      <c r="D1417" s="187">
        <f t="shared" si="987"/>
        <v>0</v>
      </c>
      <c r="E1417" s="187">
        <f t="shared" si="987"/>
        <v>0</v>
      </c>
      <c r="F1417" s="187">
        <f t="shared" si="987"/>
        <v>0</v>
      </c>
      <c r="G1417" s="276">
        <v>3</v>
      </c>
      <c r="H1417" s="277"/>
    </row>
    <row r="1418" spans="1:8" x14ac:dyDescent="0.2">
      <c r="A1418" s="19">
        <v>3292</v>
      </c>
      <c r="B1418" s="35" t="s">
        <v>187</v>
      </c>
      <c r="C1418" s="284"/>
      <c r="D1418" s="284"/>
      <c r="E1418" s="285"/>
      <c r="F1418" s="284"/>
      <c r="G1418" s="276">
        <v>4</v>
      </c>
      <c r="H1418" s="277"/>
    </row>
    <row r="1419" spans="1:8" ht="57" x14ac:dyDescent="0.2">
      <c r="A1419" s="11" t="s">
        <v>342</v>
      </c>
      <c r="B1419" s="12" t="s">
        <v>343</v>
      </c>
      <c r="C1419" s="280">
        <f t="shared" ref="C1419:F1419" si="988">C1420</f>
        <v>0</v>
      </c>
      <c r="D1419" s="280">
        <f t="shared" si="988"/>
        <v>0</v>
      </c>
      <c r="E1419" s="280">
        <f t="shared" si="988"/>
        <v>0</v>
      </c>
      <c r="F1419" s="280">
        <f t="shared" si="988"/>
        <v>0</v>
      </c>
      <c r="G1419" s="276" t="s">
        <v>19</v>
      </c>
      <c r="H1419" s="277"/>
    </row>
    <row r="1420" spans="1:8" ht="15" x14ac:dyDescent="0.2">
      <c r="A1420" s="13">
        <v>11</v>
      </c>
      <c r="B1420" s="14" t="s">
        <v>20</v>
      </c>
      <c r="C1420" s="418">
        <f t="shared" ref="C1420:D1420" si="989">C1421+C1427+C1445</f>
        <v>0</v>
      </c>
      <c r="D1420" s="418">
        <f t="shared" si="989"/>
        <v>0</v>
      </c>
      <c r="E1420" s="418">
        <f t="shared" ref="E1420:F1420" si="990">E1421+E1427+E1445</f>
        <v>0</v>
      </c>
      <c r="F1420" s="418">
        <f t="shared" si="990"/>
        <v>0</v>
      </c>
      <c r="G1420" s="276" t="s">
        <v>21</v>
      </c>
      <c r="H1420" s="277"/>
    </row>
    <row r="1421" spans="1:8" x14ac:dyDescent="0.2">
      <c r="A1421" s="15">
        <v>31</v>
      </c>
      <c r="B1421" s="16" t="s">
        <v>94</v>
      </c>
      <c r="C1421" s="282">
        <f t="shared" ref="C1421:D1421" si="991">C1422+C1424</f>
        <v>0</v>
      </c>
      <c r="D1421" s="282">
        <f t="shared" si="991"/>
        <v>0</v>
      </c>
      <c r="E1421" s="282">
        <f t="shared" ref="E1421:F1421" si="992">E1422+E1424</f>
        <v>0</v>
      </c>
      <c r="F1421" s="282">
        <f t="shared" si="992"/>
        <v>0</v>
      </c>
      <c r="G1421" s="276">
        <v>2</v>
      </c>
      <c r="H1421" s="277"/>
    </row>
    <row r="1422" spans="1:8" x14ac:dyDescent="0.2">
      <c r="A1422" s="17">
        <v>311</v>
      </c>
      <c r="B1422" s="18" t="s">
        <v>95</v>
      </c>
      <c r="C1422" s="283">
        <f t="shared" ref="C1422:F1422" si="993">C1423</f>
        <v>0</v>
      </c>
      <c r="D1422" s="283">
        <f t="shared" si="993"/>
        <v>0</v>
      </c>
      <c r="E1422" s="283">
        <f t="shared" si="993"/>
        <v>0</v>
      </c>
      <c r="F1422" s="283">
        <f t="shared" si="993"/>
        <v>0</v>
      </c>
      <c r="G1422" s="276">
        <v>3</v>
      </c>
      <c r="H1422" s="277"/>
    </row>
    <row r="1423" spans="1:8" ht="15" x14ac:dyDescent="0.2">
      <c r="A1423" s="19">
        <v>3111</v>
      </c>
      <c r="B1423" s="20" t="s">
        <v>96</v>
      </c>
      <c r="C1423" s="230"/>
      <c r="D1423" s="230"/>
      <c r="E1423" s="88"/>
      <c r="F1423" s="230"/>
      <c r="G1423" s="276">
        <v>4</v>
      </c>
      <c r="H1423" s="277"/>
    </row>
    <row r="1424" spans="1:8" x14ac:dyDescent="0.2">
      <c r="A1424" s="17">
        <v>313</v>
      </c>
      <c r="B1424" s="18" t="s">
        <v>100</v>
      </c>
      <c r="C1424" s="283">
        <f t="shared" ref="C1424:D1424" si="994">SUM(C1425:C1426)</f>
        <v>0</v>
      </c>
      <c r="D1424" s="283">
        <f t="shared" si="994"/>
        <v>0</v>
      </c>
      <c r="E1424" s="283">
        <f t="shared" ref="E1424:F1424" si="995">SUM(E1425:E1426)</f>
        <v>0</v>
      </c>
      <c r="F1424" s="283">
        <f t="shared" si="995"/>
        <v>0</v>
      </c>
      <c r="G1424" s="276">
        <v>3</v>
      </c>
      <c r="H1424" s="277"/>
    </row>
    <row r="1425" spans="1:8" ht="28.5" x14ac:dyDescent="0.2">
      <c r="A1425" s="19">
        <v>3132</v>
      </c>
      <c r="B1425" s="20" t="s">
        <v>101</v>
      </c>
      <c r="C1425" s="230"/>
      <c r="D1425" s="230"/>
      <c r="E1425" s="88"/>
      <c r="F1425" s="230"/>
      <c r="G1425" s="276">
        <v>4</v>
      </c>
      <c r="H1425" s="277"/>
    </row>
    <row r="1426" spans="1:8" ht="28.5" x14ac:dyDescent="0.2">
      <c r="A1426" s="19">
        <v>3133</v>
      </c>
      <c r="B1426" s="20" t="s">
        <v>243</v>
      </c>
      <c r="C1426" s="284"/>
      <c r="D1426" s="284"/>
      <c r="E1426" s="285"/>
      <c r="F1426" s="284"/>
      <c r="G1426" s="276">
        <v>4</v>
      </c>
      <c r="H1426" s="277"/>
    </row>
    <row r="1427" spans="1:8" x14ac:dyDescent="0.2">
      <c r="A1427" s="15">
        <v>32</v>
      </c>
      <c r="B1427" s="16" t="s">
        <v>22</v>
      </c>
      <c r="C1427" s="282">
        <f t="shared" ref="C1427:D1427" si="996">C1428+C1431+C1435+C1443</f>
        <v>0</v>
      </c>
      <c r="D1427" s="282">
        <f t="shared" si="996"/>
        <v>0</v>
      </c>
      <c r="E1427" s="282">
        <f t="shared" ref="E1427:F1427" si="997">E1428+E1431+E1435+E1443</f>
        <v>0</v>
      </c>
      <c r="F1427" s="282">
        <f t="shared" si="997"/>
        <v>0</v>
      </c>
      <c r="G1427" s="276">
        <v>2</v>
      </c>
      <c r="H1427" s="277"/>
    </row>
    <row r="1428" spans="1:8" x14ac:dyDescent="0.2">
      <c r="A1428" s="17">
        <v>321</v>
      </c>
      <c r="B1428" s="18" t="s">
        <v>102</v>
      </c>
      <c r="C1428" s="283">
        <f t="shared" ref="C1428:F1428" si="998">C1429</f>
        <v>0</v>
      </c>
      <c r="D1428" s="283">
        <f t="shared" si="998"/>
        <v>0</v>
      </c>
      <c r="E1428" s="283">
        <f t="shared" si="998"/>
        <v>0</v>
      </c>
      <c r="F1428" s="283">
        <f t="shared" si="998"/>
        <v>0</v>
      </c>
      <c r="G1428" s="276">
        <v>3</v>
      </c>
      <c r="H1428" s="277"/>
    </row>
    <row r="1429" spans="1:8" ht="15" x14ac:dyDescent="0.2">
      <c r="A1429" s="19">
        <v>3211</v>
      </c>
      <c r="B1429" s="20" t="s">
        <v>103</v>
      </c>
      <c r="C1429" s="230"/>
      <c r="D1429" s="230"/>
      <c r="E1429" s="88"/>
      <c r="F1429" s="230"/>
      <c r="G1429" s="276">
        <v>4</v>
      </c>
      <c r="H1429" s="277"/>
    </row>
    <row r="1430" spans="1:8" ht="28.5" x14ac:dyDescent="0.2">
      <c r="A1430" s="19" t="s">
        <v>344</v>
      </c>
      <c r="B1430" s="20" t="s">
        <v>105</v>
      </c>
      <c r="C1430" s="284"/>
      <c r="D1430" s="284"/>
      <c r="E1430" s="285"/>
      <c r="F1430" s="284"/>
      <c r="G1430" s="276">
        <v>4</v>
      </c>
      <c r="H1430" s="277"/>
    </row>
    <row r="1431" spans="1:8" x14ac:dyDescent="0.2">
      <c r="A1431" s="17">
        <v>322</v>
      </c>
      <c r="B1431" s="18" t="s">
        <v>106</v>
      </c>
      <c r="C1431" s="283">
        <f t="shared" ref="C1431:D1431" si="999">SUM(C1432:C1433)</f>
        <v>0</v>
      </c>
      <c r="D1431" s="283">
        <f t="shared" si="999"/>
        <v>0</v>
      </c>
      <c r="E1431" s="283">
        <f t="shared" ref="E1431" si="1000">SUM(E1432:E1433)</f>
        <v>0</v>
      </c>
      <c r="F1431" s="283">
        <f t="shared" ref="F1431" si="1001">SUM(F1432:F1433)</f>
        <v>0</v>
      </c>
      <c r="G1431" s="276">
        <v>3</v>
      </c>
      <c r="H1431" s="277"/>
    </row>
    <row r="1432" spans="1:8" ht="28.5" x14ac:dyDescent="0.2">
      <c r="A1432" s="19">
        <v>3221</v>
      </c>
      <c r="B1432" s="20" t="s">
        <v>107</v>
      </c>
      <c r="C1432" s="284"/>
      <c r="D1432" s="284"/>
      <c r="E1432" s="285"/>
      <c r="F1432" s="284"/>
      <c r="G1432" s="276">
        <v>4</v>
      </c>
      <c r="H1432" s="277"/>
    </row>
    <row r="1433" spans="1:8" ht="15" x14ac:dyDescent="0.2">
      <c r="A1433" s="19">
        <v>3222</v>
      </c>
      <c r="B1433" s="20" t="s">
        <v>154</v>
      </c>
      <c r="C1433" s="230"/>
      <c r="D1433" s="230"/>
      <c r="E1433" s="88"/>
      <c r="F1433" s="230"/>
      <c r="G1433" s="276">
        <v>4</v>
      </c>
      <c r="H1433" s="277"/>
    </row>
    <row r="1434" spans="1:8" x14ac:dyDescent="0.2">
      <c r="A1434" s="19">
        <v>3223</v>
      </c>
      <c r="B1434" s="20" t="s">
        <v>175</v>
      </c>
      <c r="C1434" s="284"/>
      <c r="D1434" s="284"/>
      <c r="E1434" s="285"/>
      <c r="F1434" s="284"/>
      <c r="G1434" s="276">
        <v>4</v>
      </c>
      <c r="H1434" s="277"/>
    </row>
    <row r="1435" spans="1:8" x14ac:dyDescent="0.2">
      <c r="A1435" s="17">
        <v>323</v>
      </c>
      <c r="B1435" s="18" t="s">
        <v>23</v>
      </c>
      <c r="C1435" s="283">
        <f t="shared" ref="C1435:D1435" si="1002">SUM(C1436:C1442)</f>
        <v>0</v>
      </c>
      <c r="D1435" s="283">
        <f t="shared" si="1002"/>
        <v>0</v>
      </c>
      <c r="E1435" s="283">
        <f t="shared" ref="E1435:F1435" si="1003">SUM(E1436:E1442)</f>
        <v>0</v>
      </c>
      <c r="F1435" s="283">
        <f t="shared" si="1003"/>
        <v>0</v>
      </c>
      <c r="G1435" s="276">
        <v>3</v>
      </c>
      <c r="H1435" s="277"/>
    </row>
    <row r="1436" spans="1:8" x14ac:dyDescent="0.2">
      <c r="A1436" s="19">
        <v>3231</v>
      </c>
      <c r="B1436" s="20" t="s">
        <v>24</v>
      </c>
      <c r="C1436" s="284"/>
      <c r="D1436" s="284"/>
      <c r="E1436" s="285"/>
      <c r="F1436" s="284"/>
      <c r="G1436" s="276">
        <v>4</v>
      </c>
      <c r="H1436" s="277"/>
    </row>
    <row r="1437" spans="1:8" ht="28.5" x14ac:dyDescent="0.2">
      <c r="A1437" s="19">
        <v>3232</v>
      </c>
      <c r="B1437" s="20" t="s">
        <v>184</v>
      </c>
      <c r="C1437" s="284"/>
      <c r="D1437" s="284"/>
      <c r="E1437" s="285"/>
      <c r="F1437" s="284"/>
      <c r="G1437" s="276">
        <v>4</v>
      </c>
      <c r="H1437" s="277"/>
    </row>
    <row r="1438" spans="1:8" x14ac:dyDescent="0.2">
      <c r="A1438" s="19">
        <v>3233</v>
      </c>
      <c r="B1438" s="20" t="s">
        <v>25</v>
      </c>
      <c r="C1438" s="284"/>
      <c r="D1438" s="284"/>
      <c r="E1438" s="285"/>
      <c r="F1438" s="284"/>
      <c r="G1438" s="276">
        <v>4</v>
      </c>
      <c r="H1438" s="277"/>
    </row>
    <row r="1439" spans="1:8" x14ac:dyDescent="0.2">
      <c r="A1439" s="19" t="s">
        <v>185</v>
      </c>
      <c r="B1439" s="20" t="s">
        <v>68</v>
      </c>
      <c r="C1439" s="284"/>
      <c r="D1439" s="284"/>
      <c r="E1439" s="285"/>
      <c r="F1439" s="284"/>
      <c r="G1439" s="276">
        <v>4</v>
      </c>
      <c r="H1439" s="277"/>
    </row>
    <row r="1440" spans="1:8" x14ac:dyDescent="0.2">
      <c r="A1440" s="19">
        <v>3237</v>
      </c>
      <c r="B1440" s="20" t="s">
        <v>26</v>
      </c>
      <c r="C1440" s="284"/>
      <c r="D1440" s="284"/>
      <c r="E1440" s="285"/>
      <c r="F1440" s="284"/>
      <c r="G1440" s="276">
        <v>4</v>
      </c>
      <c r="H1440" s="277"/>
    </row>
    <row r="1441" spans="1:8" x14ac:dyDescent="0.2">
      <c r="A1441" s="19">
        <v>3238</v>
      </c>
      <c r="B1441" s="20" t="s">
        <v>69</v>
      </c>
      <c r="C1441" s="284"/>
      <c r="D1441" s="284"/>
      <c r="E1441" s="285"/>
      <c r="F1441" s="284"/>
      <c r="G1441" s="276">
        <v>4</v>
      </c>
      <c r="H1441" s="277"/>
    </row>
    <row r="1442" spans="1:8" x14ac:dyDescent="0.2">
      <c r="A1442" s="19">
        <v>3239</v>
      </c>
      <c r="B1442" s="20" t="s">
        <v>27</v>
      </c>
      <c r="C1442" s="284"/>
      <c r="D1442" s="284"/>
      <c r="E1442" s="285"/>
      <c r="F1442" s="284"/>
      <c r="G1442" s="276">
        <v>4</v>
      </c>
      <c r="H1442" s="277"/>
    </row>
    <row r="1443" spans="1:8" ht="28.5" x14ac:dyDescent="0.2">
      <c r="A1443" s="17">
        <v>329</v>
      </c>
      <c r="B1443" s="18" t="s">
        <v>29</v>
      </c>
      <c r="C1443" s="283">
        <f t="shared" ref="C1443:F1443" si="1004">C1444</f>
        <v>0</v>
      </c>
      <c r="D1443" s="283">
        <f t="shared" si="1004"/>
        <v>0</v>
      </c>
      <c r="E1443" s="283">
        <f t="shared" si="1004"/>
        <v>0</v>
      </c>
      <c r="F1443" s="283">
        <f t="shared" si="1004"/>
        <v>0</v>
      </c>
      <c r="G1443" s="276">
        <v>3</v>
      </c>
      <c r="H1443" s="277"/>
    </row>
    <row r="1444" spans="1:8" ht="28.5" x14ac:dyDescent="0.2">
      <c r="A1444" s="19">
        <v>3299</v>
      </c>
      <c r="B1444" s="20" t="s">
        <v>29</v>
      </c>
      <c r="C1444" s="284"/>
      <c r="D1444" s="284"/>
      <c r="E1444" s="285"/>
      <c r="F1444" s="284"/>
      <c r="G1444" s="276">
        <v>4</v>
      </c>
      <c r="H1444" s="277"/>
    </row>
    <row r="1445" spans="1:8" ht="28.5" x14ac:dyDescent="0.2">
      <c r="A1445" s="15">
        <v>42</v>
      </c>
      <c r="B1445" s="16" t="s">
        <v>51</v>
      </c>
      <c r="C1445" s="282">
        <f t="shared" ref="C1445:F1446" si="1005">C1446</f>
        <v>0</v>
      </c>
      <c r="D1445" s="282">
        <f t="shared" si="1005"/>
        <v>0</v>
      </c>
      <c r="E1445" s="282">
        <f t="shared" si="1005"/>
        <v>0</v>
      </c>
      <c r="F1445" s="282">
        <f t="shared" si="1005"/>
        <v>0</v>
      </c>
      <c r="G1445" s="276">
        <v>2</v>
      </c>
      <c r="H1445" s="277"/>
    </row>
    <row r="1446" spans="1:8" x14ac:dyDescent="0.2">
      <c r="A1446" s="17">
        <v>422</v>
      </c>
      <c r="B1446" s="18" t="s">
        <v>52</v>
      </c>
      <c r="C1446" s="283">
        <f t="shared" si="1005"/>
        <v>0</v>
      </c>
      <c r="D1446" s="283">
        <f t="shared" si="1005"/>
        <v>0</v>
      </c>
      <c r="E1446" s="283">
        <f t="shared" si="1005"/>
        <v>0</v>
      </c>
      <c r="F1446" s="283">
        <f t="shared" si="1005"/>
        <v>0</v>
      </c>
      <c r="G1446" s="276">
        <v>3</v>
      </c>
      <c r="H1446" s="277"/>
    </row>
    <row r="1447" spans="1:8" ht="28.5" x14ac:dyDescent="0.2">
      <c r="A1447" s="19">
        <v>4224</v>
      </c>
      <c r="B1447" s="20" t="s">
        <v>53</v>
      </c>
      <c r="C1447" s="284"/>
      <c r="D1447" s="284"/>
      <c r="E1447" s="285"/>
      <c r="F1447" s="284"/>
      <c r="G1447" s="276">
        <v>4</v>
      </c>
      <c r="H1447" s="277"/>
    </row>
    <row r="1448" spans="1:8" x14ac:dyDescent="0.2">
      <c r="A1448" s="33">
        <v>26571</v>
      </c>
      <c r="B1448" s="34" t="s">
        <v>345</v>
      </c>
      <c r="C1448" s="278">
        <f t="shared" ref="C1448:E1448" si="1006">SUM(C1449+C1489)</f>
        <v>0</v>
      </c>
      <c r="D1448" s="278">
        <f t="shared" si="1006"/>
        <v>0</v>
      </c>
      <c r="E1448" s="278">
        <f t="shared" si="1006"/>
        <v>0</v>
      </c>
      <c r="F1448" s="278">
        <f t="shared" ref="F1448" si="1007">SUM(F1449+F1489)</f>
        <v>0</v>
      </c>
      <c r="G1448" s="276" t="s">
        <v>14</v>
      </c>
      <c r="H1448" s="277"/>
    </row>
    <row r="1449" spans="1:8" ht="28.5" x14ac:dyDescent="0.2">
      <c r="A1449" s="9">
        <v>3602</v>
      </c>
      <c r="B1449" s="10" t="s">
        <v>131</v>
      </c>
      <c r="C1449" s="279">
        <f t="shared" ref="C1449:E1449" si="1008">SUM(C1450+C1472+0)</f>
        <v>0</v>
      </c>
      <c r="D1449" s="279">
        <f t="shared" si="1008"/>
        <v>0</v>
      </c>
      <c r="E1449" s="279">
        <f t="shared" si="1008"/>
        <v>0</v>
      </c>
      <c r="F1449" s="279">
        <f t="shared" ref="F1449" si="1009">SUM(F1450+F1472+0)</f>
        <v>0</v>
      </c>
      <c r="G1449" s="276" t="s">
        <v>16</v>
      </c>
      <c r="H1449" s="277"/>
    </row>
    <row r="1450" spans="1:8" ht="28.5" x14ac:dyDescent="0.2">
      <c r="A1450" s="11" t="s">
        <v>346</v>
      </c>
      <c r="B1450" s="12" t="s">
        <v>347</v>
      </c>
      <c r="C1450" s="280">
        <f t="shared" ref="C1450:F1450" si="1010">SUM(C1451+0+0+0+0+0)</f>
        <v>0</v>
      </c>
      <c r="D1450" s="280">
        <f t="shared" si="1010"/>
        <v>0</v>
      </c>
      <c r="E1450" s="280">
        <f t="shared" si="1010"/>
        <v>0</v>
      </c>
      <c r="F1450" s="280">
        <f t="shared" si="1010"/>
        <v>0</v>
      </c>
      <c r="G1450" s="276" t="s">
        <v>19</v>
      </c>
      <c r="H1450" s="277"/>
    </row>
    <row r="1451" spans="1:8" x14ac:dyDescent="0.2">
      <c r="A1451" s="13">
        <v>11</v>
      </c>
      <c r="B1451" s="14" t="s">
        <v>20</v>
      </c>
      <c r="C1451" s="281">
        <f t="shared" ref="C1451:E1451" si="1011">C1452+C1455+C1467</f>
        <v>0</v>
      </c>
      <c r="D1451" s="281">
        <f t="shared" si="1011"/>
        <v>0</v>
      </c>
      <c r="E1451" s="281">
        <f t="shared" si="1011"/>
        <v>0</v>
      </c>
      <c r="F1451" s="281">
        <f t="shared" ref="F1451" si="1012">F1452+F1455+F1467</f>
        <v>0</v>
      </c>
      <c r="G1451" s="276" t="s">
        <v>21</v>
      </c>
      <c r="H1451" s="277"/>
    </row>
    <row r="1452" spans="1:8" x14ac:dyDescent="0.2">
      <c r="A1452" s="15">
        <v>32</v>
      </c>
      <c r="B1452" s="16" t="s">
        <v>22</v>
      </c>
      <c r="C1452" s="309">
        <f t="shared" ref="C1452:F1452" si="1013">C1453</f>
        <v>0</v>
      </c>
      <c r="D1452" s="309">
        <f t="shared" si="1013"/>
        <v>0</v>
      </c>
      <c r="E1452" s="309">
        <f t="shared" si="1013"/>
        <v>0</v>
      </c>
      <c r="F1452" s="309">
        <f t="shared" si="1013"/>
        <v>0</v>
      </c>
      <c r="G1452" s="276">
        <v>2</v>
      </c>
      <c r="H1452" s="277"/>
    </row>
    <row r="1453" spans="1:8" x14ac:dyDescent="0.2">
      <c r="A1453" s="17">
        <v>323</v>
      </c>
      <c r="B1453" s="18" t="s">
        <v>23</v>
      </c>
      <c r="C1453" s="283">
        <f t="shared" ref="C1453:F1453" si="1014">SUM(C1454:C1454)</f>
        <v>0</v>
      </c>
      <c r="D1453" s="283">
        <f t="shared" si="1014"/>
        <v>0</v>
      </c>
      <c r="E1453" s="283">
        <f t="shared" si="1014"/>
        <v>0</v>
      </c>
      <c r="F1453" s="283">
        <f t="shared" si="1014"/>
        <v>0</v>
      </c>
      <c r="G1453" s="276">
        <v>3</v>
      </c>
      <c r="H1453" s="277"/>
    </row>
    <row r="1454" spans="1:8" x14ac:dyDescent="0.2">
      <c r="A1454" s="19">
        <v>3237</v>
      </c>
      <c r="B1454" s="35" t="s">
        <v>26</v>
      </c>
      <c r="C1454" s="284"/>
      <c r="D1454" s="284"/>
      <c r="E1454" s="285"/>
      <c r="F1454" s="284"/>
      <c r="G1454" s="276">
        <v>4</v>
      </c>
      <c r="H1454" s="277"/>
    </row>
    <row r="1455" spans="1:8" ht="28.5" x14ac:dyDescent="0.2">
      <c r="A1455" s="15">
        <v>42</v>
      </c>
      <c r="B1455" s="16" t="s">
        <v>51</v>
      </c>
      <c r="C1455" s="282">
        <f t="shared" ref="C1455:E1455" si="1015">SUM(C1458+C1465+C1456)</f>
        <v>0</v>
      </c>
      <c r="D1455" s="282">
        <f t="shared" si="1015"/>
        <v>0</v>
      </c>
      <c r="E1455" s="282">
        <f t="shared" si="1015"/>
        <v>0</v>
      </c>
      <c r="F1455" s="282">
        <f t="shared" ref="F1455" si="1016">SUM(F1458+F1465+F1456)</f>
        <v>0</v>
      </c>
      <c r="G1455" s="276">
        <v>2</v>
      </c>
      <c r="H1455" s="277"/>
    </row>
    <row r="1456" spans="1:8" x14ac:dyDescent="0.2">
      <c r="A1456" s="17">
        <v>421</v>
      </c>
      <c r="B1456" s="18" t="s">
        <v>143</v>
      </c>
      <c r="C1456" s="283">
        <f t="shared" ref="C1456:F1456" si="1017">SUM(C1457)</f>
        <v>0</v>
      </c>
      <c r="D1456" s="283">
        <f t="shared" si="1017"/>
        <v>0</v>
      </c>
      <c r="E1456" s="283">
        <f t="shared" si="1017"/>
        <v>0</v>
      </c>
      <c r="F1456" s="283">
        <f t="shared" si="1017"/>
        <v>0</v>
      </c>
      <c r="G1456" s="276">
        <v>3</v>
      </c>
      <c r="H1456" s="277"/>
    </row>
    <row r="1457" spans="1:8" x14ac:dyDescent="0.2">
      <c r="A1457" s="19">
        <v>4212</v>
      </c>
      <c r="B1457" s="20"/>
      <c r="C1457" s="310"/>
      <c r="D1457" s="310"/>
      <c r="E1457" s="311"/>
      <c r="F1457" s="310"/>
      <c r="G1457" s="419">
        <v>4</v>
      </c>
      <c r="H1457" s="277"/>
    </row>
    <row r="1458" spans="1:8" x14ac:dyDescent="0.2">
      <c r="A1458" s="17">
        <v>422</v>
      </c>
      <c r="B1458" s="18" t="s">
        <v>52</v>
      </c>
      <c r="C1458" s="245">
        <f t="shared" ref="C1458:D1458" si="1018">SUM(C1459:C1464)</f>
        <v>0</v>
      </c>
      <c r="D1458" s="245">
        <f t="shared" si="1018"/>
        <v>0</v>
      </c>
      <c r="E1458" s="245">
        <f t="shared" ref="E1458" si="1019">SUM(E1459:E1464)</f>
        <v>0</v>
      </c>
      <c r="F1458" s="245">
        <f t="shared" ref="F1458" si="1020">SUM(F1459:F1464)</f>
        <v>0</v>
      </c>
      <c r="G1458" s="276">
        <v>3</v>
      </c>
      <c r="H1458" s="277"/>
    </row>
    <row r="1459" spans="1:8" x14ac:dyDescent="0.2">
      <c r="A1459" s="89">
        <v>4221</v>
      </c>
      <c r="B1459" s="90" t="s">
        <v>121</v>
      </c>
      <c r="C1459" s="284"/>
      <c r="D1459" s="284"/>
      <c r="E1459" s="285"/>
      <c r="F1459" s="284"/>
      <c r="G1459" s="276">
        <v>4</v>
      </c>
      <c r="H1459" s="277"/>
    </row>
    <row r="1460" spans="1:8" x14ac:dyDescent="0.2">
      <c r="A1460" s="89">
        <v>4222</v>
      </c>
      <c r="B1460" s="90" t="s">
        <v>122</v>
      </c>
      <c r="C1460" s="284"/>
      <c r="D1460" s="284"/>
      <c r="E1460" s="285"/>
      <c r="F1460" s="284"/>
      <c r="G1460" s="276">
        <v>4</v>
      </c>
      <c r="H1460" s="277"/>
    </row>
    <row r="1461" spans="1:8" x14ac:dyDescent="0.2">
      <c r="A1461" s="89">
        <v>4223</v>
      </c>
      <c r="B1461" s="90" t="s">
        <v>157</v>
      </c>
      <c r="C1461" s="284"/>
      <c r="D1461" s="284"/>
      <c r="E1461" s="285"/>
      <c r="F1461" s="284"/>
      <c r="G1461" s="276">
        <v>4</v>
      </c>
      <c r="H1461" s="277"/>
    </row>
    <row r="1462" spans="1:8" ht="28.5" x14ac:dyDescent="0.2">
      <c r="A1462" s="19">
        <v>4224</v>
      </c>
      <c r="B1462" s="35" t="s">
        <v>53</v>
      </c>
      <c r="C1462" s="284"/>
      <c r="D1462" s="284"/>
      <c r="E1462" s="285"/>
      <c r="F1462" s="284"/>
      <c r="G1462" s="276">
        <v>4</v>
      </c>
      <c r="H1462" s="277"/>
    </row>
    <row r="1463" spans="1:8" x14ac:dyDescent="0.2">
      <c r="A1463" s="19">
        <v>4225</v>
      </c>
      <c r="B1463" s="35" t="s">
        <v>244</v>
      </c>
      <c r="C1463" s="284"/>
      <c r="D1463" s="284"/>
      <c r="E1463" s="285"/>
      <c r="F1463" s="284"/>
      <c r="G1463" s="276">
        <v>4</v>
      </c>
      <c r="H1463" s="277"/>
    </row>
    <row r="1464" spans="1:8" ht="28.5" x14ac:dyDescent="0.2">
      <c r="A1464" s="19">
        <v>4227</v>
      </c>
      <c r="B1464" s="35" t="s">
        <v>216</v>
      </c>
      <c r="C1464" s="284"/>
      <c r="D1464" s="284"/>
      <c r="E1464" s="285"/>
      <c r="F1464" s="284"/>
      <c r="G1464" s="276">
        <v>4</v>
      </c>
      <c r="H1464" s="277"/>
    </row>
    <row r="1465" spans="1:8" ht="28.5" x14ac:dyDescent="0.2">
      <c r="A1465" s="91" t="s">
        <v>348</v>
      </c>
      <c r="B1465" s="92" t="s">
        <v>123</v>
      </c>
      <c r="C1465" s="330">
        <f t="shared" ref="C1465:F1465" si="1021">SUM(C1466)</f>
        <v>0</v>
      </c>
      <c r="D1465" s="330">
        <f t="shared" si="1021"/>
        <v>0</v>
      </c>
      <c r="E1465" s="330">
        <f t="shared" si="1021"/>
        <v>0</v>
      </c>
      <c r="F1465" s="330">
        <f t="shared" si="1021"/>
        <v>0</v>
      </c>
      <c r="G1465" s="276">
        <v>3</v>
      </c>
      <c r="H1465" s="277"/>
    </row>
    <row r="1466" spans="1:8" x14ac:dyDescent="0.2">
      <c r="A1466" s="93" t="s">
        <v>349</v>
      </c>
      <c r="B1466" s="94" t="s">
        <v>124</v>
      </c>
      <c r="C1466" s="284"/>
      <c r="D1466" s="284"/>
      <c r="E1466" s="285"/>
      <c r="F1466" s="284"/>
      <c r="G1466" s="276">
        <v>4</v>
      </c>
      <c r="H1466" s="277"/>
    </row>
    <row r="1467" spans="1:8" ht="28.5" x14ac:dyDescent="0.2">
      <c r="A1467" s="15">
        <v>45</v>
      </c>
      <c r="B1467" s="16" t="s">
        <v>125</v>
      </c>
      <c r="C1467" s="282">
        <f t="shared" ref="C1467:D1467" si="1022">SUM(C1468+C1470)</f>
        <v>0</v>
      </c>
      <c r="D1467" s="282">
        <f t="shared" si="1022"/>
        <v>0</v>
      </c>
      <c r="E1467" s="282">
        <f t="shared" ref="E1467:F1467" si="1023">SUM(E1468+E1470)</f>
        <v>0</v>
      </c>
      <c r="F1467" s="282">
        <f t="shared" si="1023"/>
        <v>0</v>
      </c>
      <c r="G1467" s="287">
        <v>2</v>
      </c>
      <c r="H1467" s="292"/>
    </row>
    <row r="1468" spans="1:8" ht="28.5" x14ac:dyDescent="0.2">
      <c r="A1468" s="17">
        <v>451</v>
      </c>
      <c r="B1468" s="18" t="s">
        <v>126</v>
      </c>
      <c r="C1468" s="283">
        <f t="shared" ref="C1468:F1468" si="1024">SUM(C1469)</f>
        <v>0</v>
      </c>
      <c r="D1468" s="283">
        <f t="shared" si="1024"/>
        <v>0</v>
      </c>
      <c r="E1468" s="283">
        <f t="shared" si="1024"/>
        <v>0</v>
      </c>
      <c r="F1468" s="283">
        <f t="shared" si="1024"/>
        <v>0</v>
      </c>
      <c r="G1468" s="287">
        <v>3</v>
      </c>
      <c r="H1468" s="292"/>
    </row>
    <row r="1469" spans="1:8" ht="61.5" customHeight="1" x14ac:dyDescent="0.2">
      <c r="A1469" s="19">
        <v>4511</v>
      </c>
      <c r="B1469" s="35" t="s">
        <v>126</v>
      </c>
      <c r="C1469" s="284"/>
      <c r="D1469" s="284"/>
      <c r="E1469" s="285"/>
      <c r="F1469" s="284"/>
      <c r="G1469" s="276">
        <v>4</v>
      </c>
      <c r="H1469" s="277"/>
    </row>
    <row r="1470" spans="1:8" ht="28.5" x14ac:dyDescent="0.2">
      <c r="A1470" s="17">
        <v>452</v>
      </c>
      <c r="B1470" s="18" t="s">
        <v>261</v>
      </c>
      <c r="C1470" s="283">
        <f t="shared" ref="C1470:F1470" si="1025">SUM(C1471)</f>
        <v>0</v>
      </c>
      <c r="D1470" s="283">
        <f t="shared" si="1025"/>
        <v>0</v>
      </c>
      <c r="E1470" s="283">
        <f t="shared" si="1025"/>
        <v>0</v>
      </c>
      <c r="F1470" s="283">
        <f t="shared" si="1025"/>
        <v>0</v>
      </c>
      <c r="G1470" s="287">
        <v>3</v>
      </c>
      <c r="H1470" s="292"/>
    </row>
    <row r="1471" spans="1:8" ht="28.5" x14ac:dyDescent="0.2">
      <c r="A1471" s="19">
        <v>4521</v>
      </c>
      <c r="B1471" s="35" t="s">
        <v>261</v>
      </c>
      <c r="C1471" s="284"/>
      <c r="D1471" s="284"/>
      <c r="E1471" s="285"/>
      <c r="F1471" s="284"/>
      <c r="G1471" s="276">
        <v>4</v>
      </c>
      <c r="H1471" s="277"/>
    </row>
    <row r="1472" spans="1:8" ht="28.5" x14ac:dyDescent="0.2">
      <c r="A1472" s="11" t="s">
        <v>350</v>
      </c>
      <c r="B1472" s="12" t="s">
        <v>289</v>
      </c>
      <c r="C1472" s="280">
        <f t="shared" ref="C1472:F1472" si="1026">SUM(C1473+0)</f>
        <v>0</v>
      </c>
      <c r="D1472" s="280">
        <f t="shared" si="1026"/>
        <v>0</v>
      </c>
      <c r="E1472" s="280">
        <f t="shared" si="1026"/>
        <v>0</v>
      </c>
      <c r="F1472" s="280">
        <f t="shared" si="1026"/>
        <v>0</v>
      </c>
      <c r="G1472" s="276" t="s">
        <v>19</v>
      </c>
      <c r="H1472" s="277"/>
    </row>
    <row r="1473" spans="1:8" x14ac:dyDescent="0.2">
      <c r="A1473" s="13">
        <v>12</v>
      </c>
      <c r="B1473" s="14" t="s">
        <v>86</v>
      </c>
      <c r="C1473" s="281">
        <f t="shared" ref="C1473:D1473" si="1027">SUM(C1474+C1482+C1486)</f>
        <v>0</v>
      </c>
      <c r="D1473" s="281">
        <f t="shared" si="1027"/>
        <v>0</v>
      </c>
      <c r="E1473" s="281">
        <f t="shared" ref="E1473:F1473" si="1028">SUM(E1474+E1482+E1486)</f>
        <v>0</v>
      </c>
      <c r="F1473" s="281">
        <f t="shared" si="1028"/>
        <v>0</v>
      </c>
      <c r="G1473" s="276" t="s">
        <v>87</v>
      </c>
      <c r="H1473" s="277"/>
    </row>
    <row r="1474" spans="1:8" x14ac:dyDescent="0.2">
      <c r="A1474" s="15">
        <v>32</v>
      </c>
      <c r="B1474" s="16" t="s">
        <v>22</v>
      </c>
      <c r="C1474" s="282">
        <f t="shared" ref="C1474:D1474" si="1029">SUM(C1475+C1477+C1480)</f>
        <v>0</v>
      </c>
      <c r="D1474" s="282">
        <f t="shared" si="1029"/>
        <v>0</v>
      </c>
      <c r="E1474" s="282">
        <f t="shared" ref="E1474:F1474" si="1030">SUM(E1475+E1477+E1480)</f>
        <v>0</v>
      </c>
      <c r="F1474" s="282">
        <f t="shared" si="1030"/>
        <v>0</v>
      </c>
      <c r="G1474" s="276">
        <v>2</v>
      </c>
      <c r="H1474" s="277"/>
    </row>
    <row r="1475" spans="1:8" x14ac:dyDescent="0.2">
      <c r="A1475" s="17">
        <v>322</v>
      </c>
      <c r="B1475" s="18" t="s">
        <v>106</v>
      </c>
      <c r="C1475" s="283">
        <f t="shared" ref="C1475:F1475" si="1031">SUM(C1476)</f>
        <v>0</v>
      </c>
      <c r="D1475" s="283">
        <f t="shared" si="1031"/>
        <v>0</v>
      </c>
      <c r="E1475" s="283">
        <f t="shared" si="1031"/>
        <v>0</v>
      </c>
      <c r="F1475" s="283">
        <f t="shared" si="1031"/>
        <v>0</v>
      </c>
      <c r="G1475" s="276">
        <v>3</v>
      </c>
      <c r="H1475" s="277"/>
    </row>
    <row r="1476" spans="1:8" x14ac:dyDescent="0.2">
      <c r="A1476" s="19">
        <v>3225</v>
      </c>
      <c r="B1476" s="35" t="s">
        <v>155</v>
      </c>
      <c r="C1476" s="284"/>
      <c r="D1476" s="284"/>
      <c r="E1476" s="285"/>
      <c r="F1476" s="284"/>
      <c r="G1476" s="276">
        <v>4</v>
      </c>
      <c r="H1476" s="277"/>
    </row>
    <row r="1477" spans="1:8" x14ac:dyDescent="0.2">
      <c r="A1477" s="17">
        <v>323</v>
      </c>
      <c r="B1477" s="18" t="s">
        <v>23</v>
      </c>
      <c r="C1477" s="283">
        <f t="shared" ref="C1477:D1477" si="1032">SUM(C1478:C1479)</f>
        <v>0</v>
      </c>
      <c r="D1477" s="283">
        <f t="shared" si="1032"/>
        <v>0</v>
      </c>
      <c r="E1477" s="283">
        <f t="shared" ref="E1477" si="1033">SUM(E1478:E1479)</f>
        <v>0</v>
      </c>
      <c r="F1477" s="283">
        <f t="shared" ref="F1477" si="1034">SUM(F1478:F1479)</f>
        <v>0</v>
      </c>
      <c r="G1477" s="276">
        <v>3</v>
      </c>
      <c r="H1477" s="277"/>
    </row>
    <row r="1478" spans="1:8" x14ac:dyDescent="0.2">
      <c r="A1478" s="19">
        <v>3233</v>
      </c>
      <c r="B1478" s="35" t="s">
        <v>25</v>
      </c>
      <c r="C1478" s="284"/>
      <c r="D1478" s="284"/>
      <c r="E1478" s="285"/>
      <c r="F1478" s="284"/>
      <c r="G1478" s="276">
        <v>4</v>
      </c>
      <c r="H1478" s="277"/>
    </row>
    <row r="1479" spans="1:8" x14ac:dyDescent="0.2">
      <c r="A1479" s="19">
        <v>3237</v>
      </c>
      <c r="B1479" s="35" t="s">
        <v>26</v>
      </c>
      <c r="C1479" s="284"/>
      <c r="D1479" s="284"/>
      <c r="E1479" s="285"/>
      <c r="F1479" s="284"/>
      <c r="G1479" s="276">
        <v>4</v>
      </c>
      <c r="H1479" s="277"/>
    </row>
    <row r="1480" spans="1:8" ht="28.5" x14ac:dyDescent="0.2">
      <c r="A1480" s="17">
        <v>324</v>
      </c>
      <c r="B1480" s="18" t="s">
        <v>28</v>
      </c>
      <c r="C1480" s="283">
        <f t="shared" ref="C1480:F1480" si="1035">SUM(C1481)</f>
        <v>0</v>
      </c>
      <c r="D1480" s="283">
        <f t="shared" si="1035"/>
        <v>0</v>
      </c>
      <c r="E1480" s="283">
        <f t="shared" si="1035"/>
        <v>0</v>
      </c>
      <c r="F1480" s="283">
        <f t="shared" si="1035"/>
        <v>0</v>
      </c>
      <c r="G1480" s="276">
        <v>3</v>
      </c>
      <c r="H1480" s="277"/>
    </row>
    <row r="1481" spans="1:8" ht="28.5" x14ac:dyDescent="0.2">
      <c r="A1481" s="19">
        <v>3241</v>
      </c>
      <c r="B1481" s="35" t="s">
        <v>28</v>
      </c>
      <c r="C1481" s="284"/>
      <c r="D1481" s="284"/>
      <c r="E1481" s="285"/>
      <c r="F1481" s="284"/>
      <c r="G1481" s="276">
        <v>4</v>
      </c>
      <c r="H1481" s="277"/>
    </row>
    <row r="1482" spans="1:8" ht="28.5" x14ac:dyDescent="0.2">
      <c r="A1482" s="15">
        <v>42</v>
      </c>
      <c r="B1482" s="16" t="s">
        <v>51</v>
      </c>
      <c r="C1482" s="282">
        <f t="shared" ref="C1482:F1482" si="1036">SUM(C1483)</f>
        <v>0</v>
      </c>
      <c r="D1482" s="282">
        <f t="shared" si="1036"/>
        <v>0</v>
      </c>
      <c r="E1482" s="282">
        <f t="shared" si="1036"/>
        <v>0</v>
      </c>
      <c r="F1482" s="282">
        <f t="shared" si="1036"/>
        <v>0</v>
      </c>
      <c r="G1482" s="276">
        <v>2</v>
      </c>
      <c r="H1482" s="277"/>
    </row>
    <row r="1483" spans="1:8" x14ac:dyDescent="0.2">
      <c r="A1483" s="17">
        <v>422</v>
      </c>
      <c r="B1483" s="18" t="s">
        <v>52</v>
      </c>
      <c r="C1483" s="283">
        <f t="shared" ref="C1483:D1483" si="1037">SUM(C1484:C1485)</f>
        <v>0</v>
      </c>
      <c r="D1483" s="283">
        <f t="shared" si="1037"/>
        <v>0</v>
      </c>
      <c r="E1483" s="283">
        <f t="shared" ref="E1483:F1483" si="1038">SUM(E1484:E1485)</f>
        <v>0</v>
      </c>
      <c r="F1483" s="283">
        <f t="shared" si="1038"/>
        <v>0</v>
      </c>
      <c r="G1483" s="276">
        <v>3</v>
      </c>
      <c r="H1483" s="277"/>
    </row>
    <row r="1484" spans="1:8" x14ac:dyDescent="0.2">
      <c r="A1484" s="19">
        <v>4221</v>
      </c>
      <c r="B1484" s="35" t="s">
        <v>121</v>
      </c>
      <c r="C1484" s="284"/>
      <c r="D1484" s="284"/>
      <c r="E1484" s="285"/>
      <c r="F1484" s="284"/>
      <c r="G1484" s="276">
        <v>4</v>
      </c>
      <c r="H1484" s="277"/>
    </row>
    <row r="1485" spans="1:8" ht="28.5" x14ac:dyDescent="0.2">
      <c r="A1485" s="19">
        <v>4224</v>
      </c>
      <c r="B1485" s="35" t="s">
        <v>53</v>
      </c>
      <c r="C1485" s="284"/>
      <c r="D1485" s="284"/>
      <c r="E1485" s="285"/>
      <c r="F1485" s="284"/>
      <c r="G1485" s="276">
        <v>4</v>
      </c>
      <c r="H1485" s="277"/>
    </row>
    <row r="1486" spans="1:8" ht="28.5" x14ac:dyDescent="0.2">
      <c r="A1486" s="15">
        <v>45</v>
      </c>
      <c r="B1486" s="16" t="s">
        <v>125</v>
      </c>
      <c r="C1486" s="282">
        <f t="shared" ref="C1486:F1487" si="1039">SUM(C1487)</f>
        <v>0</v>
      </c>
      <c r="D1486" s="282">
        <f t="shared" si="1039"/>
        <v>0</v>
      </c>
      <c r="E1486" s="282">
        <f t="shared" si="1039"/>
        <v>0</v>
      </c>
      <c r="F1486" s="282">
        <f t="shared" si="1039"/>
        <v>0</v>
      </c>
      <c r="G1486" s="276">
        <v>2</v>
      </c>
      <c r="H1486" s="277"/>
    </row>
    <row r="1487" spans="1:8" ht="28.5" x14ac:dyDescent="0.2">
      <c r="A1487" s="17">
        <v>451</v>
      </c>
      <c r="B1487" s="18" t="s">
        <v>126</v>
      </c>
      <c r="C1487" s="283">
        <f t="shared" si="1039"/>
        <v>0</v>
      </c>
      <c r="D1487" s="283">
        <f t="shared" si="1039"/>
        <v>0</v>
      </c>
      <c r="E1487" s="283">
        <f t="shared" si="1039"/>
        <v>0</v>
      </c>
      <c r="F1487" s="283">
        <f t="shared" si="1039"/>
        <v>0</v>
      </c>
      <c r="G1487" s="276">
        <v>3</v>
      </c>
      <c r="H1487" s="277"/>
    </row>
    <row r="1488" spans="1:8" ht="28.5" x14ac:dyDescent="0.2">
      <c r="A1488" s="19">
        <v>4511</v>
      </c>
      <c r="B1488" s="35" t="s">
        <v>126</v>
      </c>
      <c r="C1488" s="284"/>
      <c r="D1488" s="284"/>
      <c r="E1488" s="285"/>
      <c r="F1488" s="284"/>
      <c r="G1488" s="276">
        <v>4</v>
      </c>
      <c r="H1488" s="277"/>
    </row>
    <row r="1489" spans="1:8" ht="28.5" x14ac:dyDescent="0.2">
      <c r="A1489" s="9">
        <v>3605</v>
      </c>
      <c r="B1489" s="10" t="s">
        <v>233</v>
      </c>
      <c r="C1489" s="279">
        <f t="shared" ref="C1489:E1489" si="1040">SUM(C1490+C1502)</f>
        <v>0</v>
      </c>
      <c r="D1489" s="279">
        <f t="shared" si="1040"/>
        <v>0</v>
      </c>
      <c r="E1489" s="279">
        <f t="shared" si="1040"/>
        <v>0</v>
      </c>
      <c r="F1489" s="279">
        <f t="shared" ref="F1489" si="1041">SUM(F1490+F1502)</f>
        <v>0</v>
      </c>
      <c r="G1489" s="276" t="s">
        <v>16</v>
      </c>
      <c r="H1489" s="277"/>
    </row>
    <row r="1490" spans="1:8" ht="28.5" x14ac:dyDescent="0.2">
      <c r="A1490" s="11" t="s">
        <v>351</v>
      </c>
      <c r="B1490" s="12" t="s">
        <v>206</v>
      </c>
      <c r="C1490" s="280">
        <f t="shared" ref="C1490:F1490" si="1042">SUM(C1491+0+0+0+0+0)</f>
        <v>0</v>
      </c>
      <c r="D1490" s="280">
        <f t="shared" si="1042"/>
        <v>0</v>
      </c>
      <c r="E1490" s="280">
        <f t="shared" si="1042"/>
        <v>0</v>
      </c>
      <c r="F1490" s="280">
        <f t="shared" si="1042"/>
        <v>0</v>
      </c>
      <c r="G1490" s="276" t="s">
        <v>19</v>
      </c>
      <c r="H1490" s="277"/>
    </row>
    <row r="1491" spans="1:8" x14ac:dyDescent="0.2">
      <c r="A1491" s="13">
        <v>11</v>
      </c>
      <c r="B1491" s="14" t="s">
        <v>20</v>
      </c>
      <c r="C1491" s="281">
        <f t="shared" ref="C1491:D1491" si="1043">C1492+C1499</f>
        <v>0</v>
      </c>
      <c r="D1491" s="281">
        <f t="shared" si="1043"/>
        <v>0</v>
      </c>
      <c r="E1491" s="281">
        <f t="shared" ref="E1491:F1491" si="1044">E1492+E1499</f>
        <v>0</v>
      </c>
      <c r="F1491" s="281">
        <f t="shared" si="1044"/>
        <v>0</v>
      </c>
      <c r="G1491" s="276" t="s">
        <v>21</v>
      </c>
      <c r="H1491" s="277"/>
    </row>
    <row r="1492" spans="1:8" x14ac:dyDescent="0.2">
      <c r="A1492" s="15">
        <v>31</v>
      </c>
      <c r="B1492" s="16" t="s">
        <v>94</v>
      </c>
      <c r="C1492" s="282">
        <f t="shared" ref="C1492:D1492" si="1045">C1493+C1495+C1497</f>
        <v>0</v>
      </c>
      <c r="D1492" s="282">
        <f t="shared" si="1045"/>
        <v>0</v>
      </c>
      <c r="E1492" s="282">
        <f t="shared" ref="E1492:F1492" si="1046">E1493+E1495+E1497</f>
        <v>0</v>
      </c>
      <c r="F1492" s="282">
        <f t="shared" si="1046"/>
        <v>0</v>
      </c>
      <c r="G1492" s="276">
        <v>2</v>
      </c>
      <c r="H1492" s="277"/>
    </row>
    <row r="1493" spans="1:8" x14ac:dyDescent="0.2">
      <c r="A1493" s="17">
        <v>311</v>
      </c>
      <c r="B1493" s="18" t="s">
        <v>95</v>
      </c>
      <c r="C1493" s="283">
        <f t="shared" ref="C1493:D1493" si="1047">SUM(C1494:C1495)</f>
        <v>0</v>
      </c>
      <c r="D1493" s="283">
        <f t="shared" si="1047"/>
        <v>0</v>
      </c>
      <c r="E1493" s="283">
        <f t="shared" ref="E1493" si="1048">SUM(E1494:E1495)</f>
        <v>0</v>
      </c>
      <c r="F1493" s="283">
        <f t="shared" ref="F1493" si="1049">SUM(F1494:F1495)</f>
        <v>0</v>
      </c>
      <c r="G1493" s="276">
        <v>3</v>
      </c>
      <c r="H1493" s="277"/>
    </row>
    <row r="1494" spans="1:8" x14ac:dyDescent="0.2">
      <c r="A1494" s="19">
        <v>3111</v>
      </c>
      <c r="B1494" s="35" t="s">
        <v>96</v>
      </c>
      <c r="C1494" s="284"/>
      <c r="D1494" s="284"/>
      <c r="E1494" s="285"/>
      <c r="F1494" s="284"/>
      <c r="G1494" s="276">
        <v>4</v>
      </c>
      <c r="H1494" s="277"/>
    </row>
    <row r="1495" spans="1:8" x14ac:dyDescent="0.2">
      <c r="A1495" s="17">
        <v>313</v>
      </c>
      <c r="B1495" s="18" t="s">
        <v>100</v>
      </c>
      <c r="C1495" s="283">
        <f t="shared" ref="C1495:F1495" si="1050">SUM(C1496:C1496)</f>
        <v>0</v>
      </c>
      <c r="D1495" s="283">
        <f t="shared" si="1050"/>
        <v>0</v>
      </c>
      <c r="E1495" s="283">
        <f t="shared" si="1050"/>
        <v>0</v>
      </c>
      <c r="F1495" s="283">
        <f t="shared" si="1050"/>
        <v>0</v>
      </c>
      <c r="G1495" s="276">
        <v>3</v>
      </c>
      <c r="H1495" s="277"/>
    </row>
    <row r="1496" spans="1:8" ht="28.5" x14ac:dyDescent="0.2">
      <c r="A1496" s="19">
        <v>3132</v>
      </c>
      <c r="B1496" s="35" t="s">
        <v>101</v>
      </c>
      <c r="C1496" s="284"/>
      <c r="D1496" s="284"/>
      <c r="E1496" s="285"/>
      <c r="F1496" s="284"/>
      <c r="G1496" s="276">
        <v>4</v>
      </c>
      <c r="H1496" s="277"/>
    </row>
    <row r="1497" spans="1:8" ht="42.75" x14ac:dyDescent="0.2">
      <c r="A1497" s="17" t="s">
        <v>293</v>
      </c>
      <c r="B1497" s="18" t="s">
        <v>294</v>
      </c>
      <c r="C1497" s="283">
        <f t="shared" ref="C1497:F1497" si="1051">C1498</f>
        <v>0</v>
      </c>
      <c r="D1497" s="283">
        <f t="shared" si="1051"/>
        <v>0</v>
      </c>
      <c r="E1497" s="283">
        <f t="shared" si="1051"/>
        <v>0</v>
      </c>
      <c r="F1497" s="283">
        <f t="shared" si="1051"/>
        <v>0</v>
      </c>
      <c r="G1497" s="276">
        <v>3</v>
      </c>
      <c r="H1497" s="277"/>
    </row>
    <row r="1498" spans="1:8" ht="42.75" x14ac:dyDescent="0.2">
      <c r="A1498" s="19" t="s">
        <v>295</v>
      </c>
      <c r="B1498" s="35" t="s">
        <v>296</v>
      </c>
      <c r="C1498" s="284"/>
      <c r="D1498" s="284"/>
      <c r="E1498" s="285"/>
      <c r="F1498" s="284"/>
      <c r="G1498" s="276">
        <v>4</v>
      </c>
      <c r="H1498" s="277"/>
    </row>
    <row r="1499" spans="1:8" ht="15" x14ac:dyDescent="0.2">
      <c r="A1499" s="15">
        <v>32</v>
      </c>
      <c r="B1499" s="16" t="s">
        <v>22</v>
      </c>
      <c r="C1499" s="428">
        <f t="shared" ref="C1499:F1500" si="1052">C1500</f>
        <v>0</v>
      </c>
      <c r="D1499" s="428">
        <f t="shared" si="1052"/>
        <v>0</v>
      </c>
      <c r="E1499" s="428">
        <f t="shared" si="1052"/>
        <v>0</v>
      </c>
      <c r="F1499" s="428">
        <f t="shared" si="1052"/>
        <v>0</v>
      </c>
      <c r="G1499" s="276">
        <v>2</v>
      </c>
      <c r="H1499" s="277"/>
    </row>
    <row r="1500" spans="1:8" ht="28.5" x14ac:dyDescent="0.2">
      <c r="A1500" s="17">
        <v>329</v>
      </c>
      <c r="B1500" s="18" t="s">
        <v>29</v>
      </c>
      <c r="C1500" s="429">
        <f t="shared" si="1052"/>
        <v>0</v>
      </c>
      <c r="D1500" s="429">
        <f t="shared" si="1052"/>
        <v>0</v>
      </c>
      <c r="E1500" s="429">
        <f t="shared" si="1052"/>
        <v>0</v>
      </c>
      <c r="F1500" s="429">
        <f t="shared" si="1052"/>
        <v>0</v>
      </c>
      <c r="G1500" s="276">
        <v>3</v>
      </c>
      <c r="H1500" s="277"/>
    </row>
    <row r="1501" spans="1:8" x14ac:dyDescent="0.2">
      <c r="A1501" s="19">
        <v>3292</v>
      </c>
      <c r="B1501" s="35" t="s">
        <v>187</v>
      </c>
      <c r="C1501" s="284"/>
      <c r="D1501" s="284"/>
      <c r="E1501" s="285"/>
      <c r="F1501" s="284"/>
      <c r="G1501" s="276">
        <v>4</v>
      </c>
      <c r="H1501" s="277"/>
    </row>
    <row r="1502" spans="1:8" ht="42.75" x14ac:dyDescent="0.2">
      <c r="A1502" s="11" t="s">
        <v>352</v>
      </c>
      <c r="B1502" s="12" t="s">
        <v>310</v>
      </c>
      <c r="C1502" s="280">
        <f t="shared" ref="C1502:F1502" si="1053">SUM(C1503+0)</f>
        <v>0</v>
      </c>
      <c r="D1502" s="280">
        <f t="shared" si="1053"/>
        <v>0</v>
      </c>
      <c r="E1502" s="280">
        <f t="shared" si="1053"/>
        <v>0</v>
      </c>
      <c r="F1502" s="280">
        <f t="shared" si="1053"/>
        <v>0</v>
      </c>
      <c r="G1502" s="276" t="s">
        <v>19</v>
      </c>
      <c r="H1502" s="277"/>
    </row>
    <row r="1503" spans="1:8" x14ac:dyDescent="0.2">
      <c r="A1503" s="13">
        <v>12</v>
      </c>
      <c r="B1503" s="14" t="s">
        <v>86</v>
      </c>
      <c r="C1503" s="281">
        <f t="shared" ref="C1503:D1503" si="1054">SUM(C1504+C1507+C1519)</f>
        <v>0</v>
      </c>
      <c r="D1503" s="281">
        <f t="shared" si="1054"/>
        <v>0</v>
      </c>
      <c r="E1503" s="281">
        <f t="shared" ref="E1503" si="1055">SUM(E1504+E1507+E1519)</f>
        <v>0</v>
      </c>
      <c r="F1503" s="281">
        <f t="shared" ref="F1503" si="1056">SUM(F1504+F1507+F1519)</f>
        <v>0</v>
      </c>
      <c r="G1503" s="276" t="s">
        <v>87</v>
      </c>
      <c r="H1503" s="277"/>
    </row>
    <row r="1504" spans="1:8" x14ac:dyDescent="0.2">
      <c r="A1504" s="15">
        <v>31</v>
      </c>
      <c r="B1504" s="16" t="s">
        <v>94</v>
      </c>
      <c r="C1504" s="282">
        <f t="shared" ref="C1504:F1505" si="1057">SUM(C1505)</f>
        <v>0</v>
      </c>
      <c r="D1504" s="282">
        <f t="shared" si="1057"/>
        <v>0</v>
      </c>
      <c r="E1504" s="282">
        <f t="shared" si="1057"/>
        <v>0</v>
      </c>
      <c r="F1504" s="282">
        <f t="shared" si="1057"/>
        <v>0</v>
      </c>
      <c r="G1504" s="276">
        <v>2</v>
      </c>
      <c r="H1504" s="277"/>
    </row>
    <row r="1505" spans="1:8" x14ac:dyDescent="0.2">
      <c r="A1505" s="17">
        <v>311</v>
      </c>
      <c r="B1505" s="18" t="s">
        <v>95</v>
      </c>
      <c r="C1505" s="283">
        <f t="shared" si="1057"/>
        <v>0</v>
      </c>
      <c r="D1505" s="283">
        <f t="shared" si="1057"/>
        <v>0</v>
      </c>
      <c r="E1505" s="283">
        <f t="shared" si="1057"/>
        <v>0</v>
      </c>
      <c r="F1505" s="283">
        <f t="shared" si="1057"/>
        <v>0</v>
      </c>
      <c r="G1505" s="276">
        <v>3</v>
      </c>
      <c r="H1505" s="277"/>
    </row>
    <row r="1506" spans="1:8" x14ac:dyDescent="0.2">
      <c r="A1506" s="19">
        <v>3111</v>
      </c>
      <c r="B1506" s="35" t="s">
        <v>96</v>
      </c>
      <c r="C1506" s="284"/>
      <c r="D1506" s="284"/>
      <c r="E1506" s="285"/>
      <c r="F1506" s="284"/>
      <c r="G1506" s="276">
        <v>4</v>
      </c>
      <c r="H1506" s="277"/>
    </row>
    <row r="1507" spans="1:8" x14ac:dyDescent="0.2">
      <c r="A1507" s="15">
        <v>32</v>
      </c>
      <c r="B1507" s="16" t="s">
        <v>22</v>
      </c>
      <c r="C1507" s="282">
        <f t="shared" ref="C1507:D1507" si="1058">SUM(C1508+C1511+C1515+C1517)</f>
        <v>0</v>
      </c>
      <c r="D1507" s="282">
        <f t="shared" si="1058"/>
        <v>0</v>
      </c>
      <c r="E1507" s="282">
        <f t="shared" ref="E1507:F1507" si="1059">SUM(E1508+E1511+E1515+E1517)</f>
        <v>0</v>
      </c>
      <c r="F1507" s="282">
        <f t="shared" si="1059"/>
        <v>0</v>
      </c>
      <c r="G1507" s="276">
        <v>2</v>
      </c>
      <c r="H1507" s="277"/>
    </row>
    <row r="1508" spans="1:8" x14ac:dyDescent="0.2">
      <c r="A1508" s="17">
        <v>321</v>
      </c>
      <c r="B1508" s="18" t="s">
        <v>102</v>
      </c>
      <c r="C1508" s="283">
        <f t="shared" ref="C1508:D1508" si="1060">SUM(C1509:C1510)</f>
        <v>0</v>
      </c>
      <c r="D1508" s="283">
        <f t="shared" si="1060"/>
        <v>0</v>
      </c>
      <c r="E1508" s="283">
        <f t="shared" ref="E1508" si="1061">SUM(E1509:E1510)</f>
        <v>0</v>
      </c>
      <c r="F1508" s="283">
        <f t="shared" ref="F1508" si="1062">SUM(F1509:F1510)</f>
        <v>0</v>
      </c>
      <c r="G1508" s="276">
        <v>3</v>
      </c>
      <c r="H1508" s="277"/>
    </row>
    <row r="1509" spans="1:8" x14ac:dyDescent="0.2">
      <c r="A1509" s="19">
        <v>3211</v>
      </c>
      <c r="B1509" s="35" t="s">
        <v>103</v>
      </c>
      <c r="C1509" s="284"/>
      <c r="D1509" s="284"/>
      <c r="E1509" s="285"/>
      <c r="F1509" s="284"/>
      <c r="G1509" s="276">
        <v>4</v>
      </c>
      <c r="H1509" s="277"/>
    </row>
    <row r="1510" spans="1:8" ht="28.5" x14ac:dyDescent="0.2">
      <c r="A1510" s="19">
        <v>3213</v>
      </c>
      <c r="B1510" s="35" t="s">
        <v>105</v>
      </c>
      <c r="C1510" s="284"/>
      <c r="D1510" s="284"/>
      <c r="E1510" s="285"/>
      <c r="F1510" s="284"/>
      <c r="G1510" s="276">
        <v>4</v>
      </c>
      <c r="H1510" s="277"/>
    </row>
    <row r="1511" spans="1:8" x14ac:dyDescent="0.2">
      <c r="A1511" s="17">
        <v>323</v>
      </c>
      <c r="B1511" s="18" t="s">
        <v>23</v>
      </c>
      <c r="C1511" s="283">
        <f t="shared" ref="C1511:D1511" si="1063">SUM(C1512:C1514)</f>
        <v>0</v>
      </c>
      <c r="D1511" s="283">
        <f t="shared" si="1063"/>
        <v>0</v>
      </c>
      <c r="E1511" s="283">
        <f t="shared" ref="E1511:F1511" si="1064">SUM(E1512:E1514)</f>
        <v>0</v>
      </c>
      <c r="F1511" s="283">
        <f t="shared" si="1064"/>
        <v>0</v>
      </c>
      <c r="G1511" s="276">
        <v>3</v>
      </c>
      <c r="H1511" s="277"/>
    </row>
    <row r="1512" spans="1:8" x14ac:dyDescent="0.2">
      <c r="A1512" s="19">
        <v>3233</v>
      </c>
      <c r="B1512" s="35" t="s">
        <v>25</v>
      </c>
      <c r="C1512" s="284"/>
      <c r="D1512" s="284"/>
      <c r="E1512" s="285"/>
      <c r="F1512" s="284"/>
      <c r="G1512" s="276">
        <v>4</v>
      </c>
      <c r="H1512" s="277"/>
    </row>
    <row r="1513" spans="1:8" x14ac:dyDescent="0.2">
      <c r="A1513" s="19">
        <v>3237</v>
      </c>
      <c r="B1513" s="35" t="s">
        <v>26</v>
      </c>
      <c r="C1513" s="284"/>
      <c r="D1513" s="284"/>
      <c r="E1513" s="285"/>
      <c r="F1513" s="284"/>
      <c r="G1513" s="276">
        <v>4</v>
      </c>
      <c r="H1513" s="277"/>
    </row>
    <row r="1514" spans="1:8" x14ac:dyDescent="0.2">
      <c r="A1514" s="19">
        <v>3239</v>
      </c>
      <c r="B1514" s="35" t="s">
        <v>27</v>
      </c>
      <c r="C1514" s="284"/>
      <c r="D1514" s="284"/>
      <c r="E1514" s="285"/>
      <c r="F1514" s="284"/>
      <c r="G1514" s="276">
        <v>4</v>
      </c>
      <c r="H1514" s="277"/>
    </row>
    <row r="1515" spans="1:8" ht="28.5" x14ac:dyDescent="0.2">
      <c r="A1515" s="17">
        <v>324</v>
      </c>
      <c r="B1515" s="18" t="s">
        <v>28</v>
      </c>
      <c r="C1515" s="283">
        <f t="shared" ref="C1515:F1515" si="1065">SUM(C1516)</f>
        <v>0</v>
      </c>
      <c r="D1515" s="283">
        <f t="shared" si="1065"/>
        <v>0</v>
      </c>
      <c r="E1515" s="283">
        <f t="shared" si="1065"/>
        <v>0</v>
      </c>
      <c r="F1515" s="283">
        <f t="shared" si="1065"/>
        <v>0</v>
      </c>
      <c r="G1515" s="276">
        <v>3</v>
      </c>
      <c r="H1515" s="277"/>
    </row>
    <row r="1516" spans="1:8" ht="28.5" x14ac:dyDescent="0.2">
      <c r="A1516" s="19">
        <v>3241</v>
      </c>
      <c r="B1516" s="35" t="s">
        <v>28</v>
      </c>
      <c r="C1516" s="284"/>
      <c r="D1516" s="284"/>
      <c r="E1516" s="285"/>
      <c r="F1516" s="284"/>
      <c r="G1516" s="276">
        <v>4</v>
      </c>
      <c r="H1516" s="277"/>
    </row>
    <row r="1517" spans="1:8" ht="28.5" x14ac:dyDescent="0.2">
      <c r="A1517" s="17">
        <v>329</v>
      </c>
      <c r="B1517" s="18" t="s">
        <v>29</v>
      </c>
      <c r="C1517" s="283">
        <f t="shared" ref="C1517:F1517" si="1066">SUM(C1518)</f>
        <v>0</v>
      </c>
      <c r="D1517" s="283">
        <f t="shared" si="1066"/>
        <v>0</v>
      </c>
      <c r="E1517" s="283">
        <f t="shared" si="1066"/>
        <v>0</v>
      </c>
      <c r="F1517" s="283">
        <f t="shared" si="1066"/>
        <v>0</v>
      </c>
      <c r="G1517" s="276">
        <v>3</v>
      </c>
      <c r="H1517" s="277"/>
    </row>
    <row r="1518" spans="1:8" ht="28.5" x14ac:dyDescent="0.2">
      <c r="A1518" s="19">
        <v>3299</v>
      </c>
      <c r="B1518" s="35" t="s">
        <v>29</v>
      </c>
      <c r="C1518" s="284"/>
      <c r="D1518" s="284"/>
      <c r="E1518" s="285"/>
      <c r="F1518" s="284"/>
      <c r="G1518" s="276">
        <v>4</v>
      </c>
      <c r="H1518" s="277"/>
    </row>
    <row r="1519" spans="1:8" ht="28.5" x14ac:dyDescent="0.2">
      <c r="A1519" s="15">
        <v>42</v>
      </c>
      <c r="B1519" s="16" t="s">
        <v>51</v>
      </c>
      <c r="C1519" s="282">
        <f t="shared" ref="C1519:F1519" si="1067">SUM(C1520)</f>
        <v>0</v>
      </c>
      <c r="D1519" s="282">
        <f t="shared" si="1067"/>
        <v>0</v>
      </c>
      <c r="E1519" s="282">
        <f t="shared" si="1067"/>
        <v>0</v>
      </c>
      <c r="F1519" s="282">
        <f t="shared" si="1067"/>
        <v>0</v>
      </c>
      <c r="G1519" s="276">
        <v>2</v>
      </c>
      <c r="H1519" s="277"/>
    </row>
    <row r="1520" spans="1:8" x14ac:dyDescent="0.2">
      <c r="A1520" s="17">
        <v>422</v>
      </c>
      <c r="B1520" s="18" t="s">
        <v>52</v>
      </c>
      <c r="C1520" s="283">
        <f t="shared" ref="C1520:D1520" si="1068">SUM(C1521:C1522)</f>
        <v>0</v>
      </c>
      <c r="D1520" s="283">
        <f t="shared" si="1068"/>
        <v>0</v>
      </c>
      <c r="E1520" s="283">
        <f t="shared" ref="E1520:F1520" si="1069">SUM(E1521:E1522)</f>
        <v>0</v>
      </c>
      <c r="F1520" s="283">
        <f t="shared" si="1069"/>
        <v>0</v>
      </c>
      <c r="G1520" s="276">
        <v>3</v>
      </c>
      <c r="H1520" s="277"/>
    </row>
    <row r="1521" spans="1:8" x14ac:dyDescent="0.2">
      <c r="A1521" s="19">
        <v>4221</v>
      </c>
      <c r="B1521" s="35" t="s">
        <v>121</v>
      </c>
      <c r="C1521" s="284"/>
      <c r="D1521" s="284"/>
      <c r="E1521" s="285"/>
      <c r="F1521" s="284"/>
      <c r="G1521" s="276">
        <v>4</v>
      </c>
      <c r="H1521" s="277"/>
    </row>
    <row r="1522" spans="1:8" ht="28.5" x14ac:dyDescent="0.2">
      <c r="A1522" s="19">
        <v>4224</v>
      </c>
      <c r="B1522" s="35" t="s">
        <v>53</v>
      </c>
      <c r="C1522" s="284"/>
      <c r="D1522" s="284"/>
      <c r="E1522" s="285"/>
      <c r="F1522" s="284"/>
      <c r="G1522" s="276">
        <v>4</v>
      </c>
      <c r="H1522" s="277"/>
    </row>
    <row r="1523" spans="1:8" x14ac:dyDescent="0.2">
      <c r="A1523" s="33">
        <v>38069</v>
      </c>
      <c r="B1523" s="34" t="s">
        <v>353</v>
      </c>
      <c r="C1523" s="278">
        <f t="shared" ref="C1523:E1523" si="1070">SUM(C1524+C1576)</f>
        <v>0</v>
      </c>
      <c r="D1523" s="278">
        <f t="shared" si="1070"/>
        <v>0</v>
      </c>
      <c r="E1523" s="278">
        <f t="shared" si="1070"/>
        <v>0</v>
      </c>
      <c r="F1523" s="278">
        <f t="shared" ref="F1523" si="1071">SUM(F1524+F1576)</f>
        <v>0</v>
      </c>
      <c r="G1523" s="276" t="s">
        <v>14</v>
      </c>
      <c r="H1523" s="277"/>
    </row>
    <row r="1524" spans="1:8" ht="28.5" x14ac:dyDescent="0.2">
      <c r="A1524" s="9">
        <v>3602</v>
      </c>
      <c r="B1524" s="10" t="s">
        <v>131</v>
      </c>
      <c r="C1524" s="279">
        <f t="shared" ref="C1524:E1524" si="1072">+C1525+C1553+C1604</f>
        <v>0</v>
      </c>
      <c r="D1524" s="279">
        <f t="shared" si="1072"/>
        <v>0</v>
      </c>
      <c r="E1524" s="279">
        <f t="shared" si="1072"/>
        <v>0</v>
      </c>
      <c r="F1524" s="279">
        <f t="shared" ref="F1524" si="1073">+F1525+F1553+F1604</f>
        <v>0</v>
      </c>
      <c r="G1524" s="276" t="s">
        <v>16</v>
      </c>
      <c r="H1524" s="277"/>
    </row>
    <row r="1525" spans="1:8" ht="28.5" customHeight="1" x14ac:dyDescent="0.2">
      <c r="A1525" s="11" t="s">
        <v>354</v>
      </c>
      <c r="B1525" s="12" t="s">
        <v>355</v>
      </c>
      <c r="C1525" s="280">
        <f t="shared" ref="C1525:E1525" si="1074">C1526+0+0+0+0+0+0+C1538</f>
        <v>0</v>
      </c>
      <c r="D1525" s="280">
        <f t="shared" si="1074"/>
        <v>0</v>
      </c>
      <c r="E1525" s="280">
        <f t="shared" si="1074"/>
        <v>0</v>
      </c>
      <c r="F1525" s="280">
        <f t="shared" ref="F1525" si="1075">F1526+0+0+0+0+0+0+F1538</f>
        <v>0</v>
      </c>
      <c r="G1525" s="276" t="s">
        <v>19</v>
      </c>
      <c r="H1525" s="394"/>
    </row>
    <row r="1526" spans="1:8" x14ac:dyDescent="0.2">
      <c r="A1526" s="13">
        <v>11</v>
      </c>
      <c r="B1526" s="14" t="s">
        <v>20</v>
      </c>
      <c r="C1526" s="281">
        <f t="shared" ref="C1526:D1526" si="1076">SUM(C1527+C1535)</f>
        <v>0</v>
      </c>
      <c r="D1526" s="281">
        <f t="shared" si="1076"/>
        <v>0</v>
      </c>
      <c r="E1526" s="281">
        <f t="shared" ref="E1526" si="1077">SUM(E1527+E1535)</f>
        <v>0</v>
      </c>
      <c r="F1526" s="281">
        <f t="shared" ref="F1526" si="1078">SUM(F1527+F1535)</f>
        <v>0</v>
      </c>
      <c r="G1526" s="276" t="s">
        <v>21</v>
      </c>
      <c r="H1526" s="394"/>
    </row>
    <row r="1527" spans="1:8" ht="28.5" x14ac:dyDescent="0.2">
      <c r="A1527" s="15">
        <v>42</v>
      </c>
      <c r="B1527" s="16" t="s">
        <v>51</v>
      </c>
      <c r="C1527" s="282">
        <f t="shared" ref="C1527:D1527" si="1079">SUM(C1528+C1530+C1533)</f>
        <v>0</v>
      </c>
      <c r="D1527" s="282">
        <f t="shared" si="1079"/>
        <v>0</v>
      </c>
      <c r="E1527" s="282">
        <f t="shared" ref="E1527" si="1080">SUM(E1528+E1530+E1533)</f>
        <v>0</v>
      </c>
      <c r="F1527" s="282">
        <f t="shared" ref="F1527" si="1081">SUM(F1528+F1530+F1533)</f>
        <v>0</v>
      </c>
      <c r="G1527" s="276">
        <v>2</v>
      </c>
      <c r="H1527" s="394"/>
    </row>
    <row r="1528" spans="1:8" x14ac:dyDescent="0.2">
      <c r="A1528" s="17">
        <v>421</v>
      </c>
      <c r="B1528" s="18" t="s">
        <v>143</v>
      </c>
      <c r="C1528" s="283">
        <f t="shared" ref="C1528:F1528" si="1082">SUM(C1529)</f>
        <v>0</v>
      </c>
      <c r="D1528" s="283">
        <f t="shared" si="1082"/>
        <v>0</v>
      </c>
      <c r="E1528" s="283">
        <f t="shared" si="1082"/>
        <v>0</v>
      </c>
      <c r="F1528" s="283">
        <f t="shared" si="1082"/>
        <v>0</v>
      </c>
      <c r="G1528" s="276">
        <v>3</v>
      </c>
      <c r="H1528" s="394"/>
    </row>
    <row r="1529" spans="1:8" x14ac:dyDescent="0.2">
      <c r="A1529" s="19">
        <v>4212</v>
      </c>
      <c r="B1529" s="20" t="s">
        <v>144</v>
      </c>
      <c r="C1529" s="344"/>
      <c r="D1529" s="344"/>
      <c r="E1529" s="345"/>
      <c r="F1529" s="344"/>
      <c r="G1529" s="276">
        <v>4</v>
      </c>
      <c r="H1529" s="394"/>
    </row>
    <row r="1530" spans="1:8" x14ac:dyDescent="0.2">
      <c r="A1530" s="17">
        <v>422</v>
      </c>
      <c r="B1530" s="18" t="s">
        <v>52</v>
      </c>
      <c r="C1530" s="283">
        <f t="shared" ref="C1530:E1530" si="1083">SUM(C1531:C1532)</f>
        <v>0</v>
      </c>
      <c r="D1530" s="283">
        <f t="shared" si="1083"/>
        <v>0</v>
      </c>
      <c r="E1530" s="283">
        <f t="shared" si="1083"/>
        <v>0</v>
      </c>
      <c r="F1530" s="283">
        <f t="shared" ref="F1530" si="1084">SUM(F1531:F1532)</f>
        <v>0</v>
      </c>
      <c r="G1530" s="276">
        <v>3</v>
      </c>
      <c r="H1530" s="394"/>
    </row>
    <row r="1531" spans="1:8" x14ac:dyDescent="0.2">
      <c r="A1531" s="19">
        <v>4221</v>
      </c>
      <c r="B1531" s="20"/>
      <c r="C1531" s="344"/>
      <c r="D1531" s="344"/>
      <c r="E1531" s="345"/>
      <c r="F1531" s="344"/>
      <c r="G1531" s="276">
        <v>4</v>
      </c>
      <c r="H1531" s="394"/>
    </row>
    <row r="1532" spans="1:8" ht="28.5" x14ac:dyDescent="0.2">
      <c r="A1532" s="19">
        <v>4224</v>
      </c>
      <c r="B1532" s="20" t="s">
        <v>53</v>
      </c>
      <c r="C1532" s="344"/>
      <c r="D1532" s="344"/>
      <c r="E1532" s="345"/>
      <c r="F1532" s="344"/>
      <c r="G1532" s="276">
        <v>4</v>
      </c>
      <c r="H1532" s="394"/>
    </row>
    <row r="1533" spans="1:8" ht="28.5" x14ac:dyDescent="0.2">
      <c r="A1533" s="17">
        <v>426</v>
      </c>
      <c r="B1533" s="18" t="s">
        <v>123</v>
      </c>
      <c r="C1533" s="283">
        <f t="shared" ref="C1533:F1533" si="1085">SUM(C1534)</f>
        <v>0</v>
      </c>
      <c r="D1533" s="283">
        <f t="shared" si="1085"/>
        <v>0</v>
      </c>
      <c r="E1533" s="283">
        <f t="shared" si="1085"/>
        <v>0</v>
      </c>
      <c r="F1533" s="283">
        <f t="shared" si="1085"/>
        <v>0</v>
      </c>
      <c r="G1533" s="276">
        <v>3</v>
      </c>
      <c r="H1533" s="394"/>
    </row>
    <row r="1534" spans="1:8" x14ac:dyDescent="0.2">
      <c r="A1534" s="19">
        <v>4262</v>
      </c>
      <c r="B1534" s="20" t="s">
        <v>124</v>
      </c>
      <c r="C1534" s="344"/>
      <c r="D1534" s="344"/>
      <c r="E1534" s="345"/>
      <c r="F1534" s="344"/>
      <c r="G1534" s="276">
        <v>4</v>
      </c>
      <c r="H1534" s="394"/>
    </row>
    <row r="1535" spans="1:8" ht="28.5" x14ac:dyDescent="0.2">
      <c r="A1535" s="15">
        <v>45</v>
      </c>
      <c r="B1535" s="16" t="s">
        <v>125</v>
      </c>
      <c r="C1535" s="282">
        <f t="shared" ref="C1535:F1536" si="1086">SUM(C1536)</f>
        <v>0</v>
      </c>
      <c r="D1535" s="282">
        <f t="shared" si="1086"/>
        <v>0</v>
      </c>
      <c r="E1535" s="282">
        <f t="shared" si="1086"/>
        <v>0</v>
      </c>
      <c r="F1535" s="282">
        <f t="shared" si="1086"/>
        <v>0</v>
      </c>
      <c r="G1535" s="276">
        <v>2</v>
      </c>
      <c r="H1535" s="394"/>
    </row>
    <row r="1536" spans="1:8" ht="28.5" x14ac:dyDescent="0.2">
      <c r="A1536" s="17">
        <v>451</v>
      </c>
      <c r="B1536" s="18" t="s">
        <v>126</v>
      </c>
      <c r="C1536" s="283">
        <f t="shared" si="1086"/>
        <v>0</v>
      </c>
      <c r="D1536" s="283">
        <f t="shared" si="1086"/>
        <v>0</v>
      </c>
      <c r="E1536" s="283">
        <f t="shared" si="1086"/>
        <v>0</v>
      </c>
      <c r="F1536" s="283">
        <f t="shared" si="1086"/>
        <v>0</v>
      </c>
      <c r="G1536" s="276">
        <v>3</v>
      </c>
      <c r="H1536" s="394"/>
    </row>
    <row r="1537" spans="1:8" ht="28.5" x14ac:dyDescent="0.2">
      <c r="A1537" s="19">
        <v>4511</v>
      </c>
      <c r="B1537" s="20" t="s">
        <v>126</v>
      </c>
      <c r="C1537" s="344"/>
      <c r="D1537" s="344"/>
      <c r="E1537" s="345"/>
      <c r="F1537" s="344"/>
      <c r="G1537" s="276">
        <v>4</v>
      </c>
      <c r="H1537" s="394"/>
    </row>
    <row r="1538" spans="1:8" x14ac:dyDescent="0.2">
      <c r="A1538" s="13">
        <v>815</v>
      </c>
      <c r="B1538" s="14" t="s">
        <v>171</v>
      </c>
      <c r="C1538" s="281">
        <f t="shared" ref="C1538:F1538" si="1087">C1539</f>
        <v>0</v>
      </c>
      <c r="D1538" s="281">
        <f t="shared" si="1087"/>
        <v>0</v>
      </c>
      <c r="E1538" s="281">
        <f t="shared" si="1087"/>
        <v>0</v>
      </c>
      <c r="F1538" s="281">
        <f t="shared" si="1087"/>
        <v>0</v>
      </c>
      <c r="G1538" s="276" t="s">
        <v>172</v>
      </c>
      <c r="H1538" s="394"/>
    </row>
    <row r="1539" spans="1:8" ht="28.5" x14ac:dyDescent="0.2">
      <c r="A1539" s="15">
        <v>42</v>
      </c>
      <c r="B1539" s="16" t="s">
        <v>51</v>
      </c>
      <c r="C1539" s="309">
        <f t="shared" ref="C1539:F1539" si="1088">C1540</f>
        <v>0</v>
      </c>
      <c r="D1539" s="309">
        <f t="shared" si="1088"/>
        <v>0</v>
      </c>
      <c r="E1539" s="309">
        <f t="shared" si="1088"/>
        <v>0</v>
      </c>
      <c r="F1539" s="309">
        <f t="shared" si="1088"/>
        <v>0</v>
      </c>
      <c r="G1539" s="287">
        <v>2</v>
      </c>
      <c r="H1539" s="394"/>
    </row>
    <row r="1540" spans="1:8" x14ac:dyDescent="0.2">
      <c r="A1540" s="17">
        <v>421</v>
      </c>
      <c r="B1540" s="18" t="s">
        <v>143</v>
      </c>
      <c r="C1540" s="358">
        <f t="shared" ref="C1540:F1540" si="1089">C1541</f>
        <v>0</v>
      </c>
      <c r="D1540" s="358">
        <f t="shared" si="1089"/>
        <v>0</v>
      </c>
      <c r="E1540" s="358">
        <f t="shared" si="1089"/>
        <v>0</v>
      </c>
      <c r="F1540" s="358">
        <f t="shared" si="1089"/>
        <v>0</v>
      </c>
      <c r="G1540" s="287">
        <v>3</v>
      </c>
      <c r="H1540" s="394"/>
    </row>
    <row r="1541" spans="1:8" x14ac:dyDescent="0.2">
      <c r="A1541" s="19">
        <v>4212</v>
      </c>
      <c r="B1541" s="20" t="s">
        <v>144</v>
      </c>
      <c r="C1541" s="284"/>
      <c r="D1541" s="284"/>
      <c r="E1541" s="285"/>
      <c r="F1541" s="284"/>
      <c r="G1541" s="287">
        <v>4</v>
      </c>
      <c r="H1541" s="394"/>
    </row>
    <row r="1542" spans="1:8" ht="28.5" x14ac:dyDescent="0.2">
      <c r="A1542" s="11" t="s">
        <v>356</v>
      </c>
      <c r="B1542" s="12" t="s">
        <v>289</v>
      </c>
      <c r="C1542" s="280">
        <f t="shared" ref="C1542:F1542" si="1090">C1543+0</f>
        <v>0</v>
      </c>
      <c r="D1542" s="280">
        <f t="shared" si="1090"/>
        <v>0</v>
      </c>
      <c r="E1542" s="280">
        <f t="shared" si="1090"/>
        <v>0</v>
      </c>
      <c r="F1542" s="280">
        <f t="shared" si="1090"/>
        <v>0</v>
      </c>
      <c r="G1542" s="276" t="s">
        <v>19</v>
      </c>
      <c r="H1542" s="277"/>
    </row>
    <row r="1543" spans="1:8" x14ac:dyDescent="0.2">
      <c r="A1543" s="13">
        <v>12</v>
      </c>
      <c r="B1543" s="14" t="s">
        <v>86</v>
      </c>
      <c r="C1543" s="281">
        <f t="shared" ref="C1543:D1543" si="1091">SUM(C1544+C1547+C1550)</f>
        <v>0</v>
      </c>
      <c r="D1543" s="281">
        <f t="shared" si="1091"/>
        <v>0</v>
      </c>
      <c r="E1543" s="281">
        <f t="shared" ref="E1543:F1543" si="1092">SUM(E1544+E1547+E1550)</f>
        <v>0</v>
      </c>
      <c r="F1543" s="281">
        <f t="shared" si="1092"/>
        <v>0</v>
      </c>
      <c r="G1543" s="276" t="s">
        <v>87</v>
      </c>
      <c r="H1543" s="277"/>
    </row>
    <row r="1544" spans="1:8" x14ac:dyDescent="0.2">
      <c r="A1544" s="15">
        <v>32</v>
      </c>
      <c r="B1544" s="16" t="s">
        <v>22</v>
      </c>
      <c r="C1544" s="282">
        <f t="shared" ref="C1544:F1545" si="1093">SUM(C1545)</f>
        <v>0</v>
      </c>
      <c r="D1544" s="282">
        <f t="shared" si="1093"/>
        <v>0</v>
      </c>
      <c r="E1544" s="282">
        <f t="shared" si="1093"/>
        <v>0</v>
      </c>
      <c r="F1544" s="282">
        <f t="shared" si="1093"/>
        <v>0</v>
      </c>
      <c r="G1544" s="276">
        <v>2</v>
      </c>
      <c r="H1544" s="277"/>
    </row>
    <row r="1545" spans="1:8" x14ac:dyDescent="0.2">
      <c r="A1545" s="17">
        <v>323</v>
      </c>
      <c r="B1545" s="18" t="s">
        <v>23</v>
      </c>
      <c r="C1545" s="283">
        <f t="shared" si="1093"/>
        <v>0</v>
      </c>
      <c r="D1545" s="283">
        <f t="shared" si="1093"/>
        <v>0</v>
      </c>
      <c r="E1545" s="283">
        <f t="shared" si="1093"/>
        <v>0</v>
      </c>
      <c r="F1545" s="283">
        <f t="shared" si="1093"/>
        <v>0</v>
      </c>
      <c r="G1545" s="276">
        <v>3</v>
      </c>
      <c r="H1545" s="277"/>
    </row>
    <row r="1546" spans="1:8" x14ac:dyDescent="0.2">
      <c r="A1546" s="19">
        <v>3237</v>
      </c>
      <c r="B1546" s="35" t="s">
        <v>26</v>
      </c>
      <c r="C1546" s="284"/>
      <c r="D1546" s="284"/>
      <c r="E1546" s="285"/>
      <c r="F1546" s="284"/>
      <c r="G1546" s="276">
        <v>4</v>
      </c>
      <c r="H1546" s="277"/>
    </row>
    <row r="1547" spans="1:8" ht="28.5" x14ac:dyDescent="0.2">
      <c r="A1547" s="15">
        <v>42</v>
      </c>
      <c r="B1547" s="16" t="s">
        <v>51</v>
      </c>
      <c r="C1547" s="282">
        <f t="shared" ref="C1547:F1548" si="1094">SUM(C1548)</f>
        <v>0</v>
      </c>
      <c r="D1547" s="282">
        <f t="shared" si="1094"/>
        <v>0</v>
      </c>
      <c r="E1547" s="282">
        <f t="shared" si="1094"/>
        <v>0</v>
      </c>
      <c r="F1547" s="282">
        <f t="shared" si="1094"/>
        <v>0</v>
      </c>
      <c r="G1547" s="276">
        <v>2</v>
      </c>
      <c r="H1547" s="277"/>
    </row>
    <row r="1548" spans="1:8" x14ac:dyDescent="0.2">
      <c r="A1548" s="17">
        <v>422</v>
      </c>
      <c r="B1548" s="18" t="s">
        <v>52</v>
      </c>
      <c r="C1548" s="283">
        <f t="shared" si="1094"/>
        <v>0</v>
      </c>
      <c r="D1548" s="283">
        <f t="shared" si="1094"/>
        <v>0</v>
      </c>
      <c r="E1548" s="283">
        <f t="shared" si="1094"/>
        <v>0</v>
      </c>
      <c r="F1548" s="283">
        <f t="shared" si="1094"/>
        <v>0</v>
      </c>
      <c r="G1548" s="276">
        <v>3</v>
      </c>
      <c r="H1548" s="277"/>
    </row>
    <row r="1549" spans="1:8" ht="28.5" x14ac:dyDescent="0.2">
      <c r="A1549" s="19">
        <v>4224</v>
      </c>
      <c r="B1549" s="35" t="s">
        <v>53</v>
      </c>
      <c r="C1549" s="284"/>
      <c r="D1549" s="284"/>
      <c r="E1549" s="285"/>
      <c r="F1549" s="284"/>
      <c r="G1549" s="276">
        <v>4</v>
      </c>
      <c r="H1549" s="277"/>
    </row>
    <row r="1550" spans="1:8" ht="28.5" x14ac:dyDescent="0.2">
      <c r="A1550" s="15">
        <v>45</v>
      </c>
      <c r="B1550" s="16" t="s">
        <v>125</v>
      </c>
      <c r="C1550" s="332">
        <f t="shared" ref="C1550:F1551" si="1095">C1551</f>
        <v>0</v>
      </c>
      <c r="D1550" s="332">
        <f t="shared" si="1095"/>
        <v>0</v>
      </c>
      <c r="E1550" s="332">
        <f t="shared" si="1095"/>
        <v>0</v>
      </c>
      <c r="F1550" s="332">
        <f t="shared" si="1095"/>
        <v>0</v>
      </c>
      <c r="G1550" s="287">
        <v>2</v>
      </c>
      <c r="H1550" s="292"/>
    </row>
    <row r="1551" spans="1:8" ht="28.5" x14ac:dyDescent="0.2">
      <c r="A1551" s="17">
        <v>451</v>
      </c>
      <c r="B1551" s="18" t="s">
        <v>126</v>
      </c>
      <c r="C1551" s="358">
        <f t="shared" si="1095"/>
        <v>0</v>
      </c>
      <c r="D1551" s="358">
        <f t="shared" si="1095"/>
        <v>0</v>
      </c>
      <c r="E1551" s="358">
        <f t="shared" si="1095"/>
        <v>0</v>
      </c>
      <c r="F1551" s="358">
        <f t="shared" si="1095"/>
        <v>0</v>
      </c>
      <c r="G1551" s="287">
        <v>3</v>
      </c>
      <c r="H1551" s="292"/>
    </row>
    <row r="1552" spans="1:8" ht="28.5" x14ac:dyDescent="0.2">
      <c r="A1552" s="45">
        <v>4511</v>
      </c>
      <c r="B1552" s="20" t="s">
        <v>126</v>
      </c>
      <c r="C1552" s="284"/>
      <c r="D1552" s="284"/>
      <c r="E1552" s="285"/>
      <c r="F1552" s="284"/>
      <c r="G1552" s="287">
        <v>4</v>
      </c>
      <c r="H1552" s="292"/>
    </row>
    <row r="1553" spans="1:8" ht="28.5" x14ac:dyDescent="0.2">
      <c r="A1553" s="11" t="s">
        <v>357</v>
      </c>
      <c r="B1553" s="12" t="s">
        <v>264</v>
      </c>
      <c r="C1553" s="280">
        <f t="shared" ref="C1553:E1553" si="1096">C1554+0+C1565</f>
        <v>0</v>
      </c>
      <c r="D1553" s="280">
        <f t="shared" si="1096"/>
        <v>0</v>
      </c>
      <c r="E1553" s="280">
        <f t="shared" si="1096"/>
        <v>0</v>
      </c>
      <c r="F1553" s="280">
        <f t="shared" ref="F1553" si="1097">F1554+0+F1565</f>
        <v>0</v>
      </c>
      <c r="G1553" s="276" t="s">
        <v>19</v>
      </c>
      <c r="H1553" s="277"/>
    </row>
    <row r="1554" spans="1:8" x14ac:dyDescent="0.2">
      <c r="A1554" s="13">
        <v>11</v>
      </c>
      <c r="B1554" s="14" t="s">
        <v>20</v>
      </c>
      <c r="C1554" s="281">
        <f t="shared" ref="C1554:D1554" si="1098">SUM(C1555+C1559+C1562)</f>
        <v>0</v>
      </c>
      <c r="D1554" s="281">
        <f t="shared" si="1098"/>
        <v>0</v>
      </c>
      <c r="E1554" s="281">
        <f t="shared" ref="E1554:F1554" si="1099">SUM(E1555+E1559+E1562)</f>
        <v>0</v>
      </c>
      <c r="F1554" s="281">
        <f t="shared" si="1099"/>
        <v>0</v>
      </c>
      <c r="G1554" s="276" t="s">
        <v>21</v>
      </c>
      <c r="H1554" s="277"/>
    </row>
    <row r="1555" spans="1:8" x14ac:dyDescent="0.2">
      <c r="A1555" s="15">
        <v>32</v>
      </c>
      <c r="B1555" s="16" t="s">
        <v>22</v>
      </c>
      <c r="C1555" s="282">
        <f t="shared" ref="C1555:F1555" si="1100">SUM(C1556)</f>
        <v>0</v>
      </c>
      <c r="D1555" s="282">
        <f t="shared" si="1100"/>
        <v>0</v>
      </c>
      <c r="E1555" s="282">
        <f t="shared" si="1100"/>
        <v>0</v>
      </c>
      <c r="F1555" s="282">
        <f t="shared" si="1100"/>
        <v>0</v>
      </c>
      <c r="G1555" s="276">
        <v>2</v>
      </c>
      <c r="H1555" s="277"/>
    </row>
    <row r="1556" spans="1:8" x14ac:dyDescent="0.2">
      <c r="A1556" s="17">
        <v>323</v>
      </c>
      <c r="B1556" s="18" t="s">
        <v>23</v>
      </c>
      <c r="C1556" s="283">
        <f t="shared" ref="C1556:D1556" si="1101">SUM(C1558)</f>
        <v>0</v>
      </c>
      <c r="D1556" s="283">
        <f t="shared" si="1101"/>
        <v>0</v>
      </c>
      <c r="E1556" s="283">
        <f t="shared" ref="E1556:F1556" si="1102">SUM(E1558)</f>
        <v>0</v>
      </c>
      <c r="F1556" s="283">
        <f t="shared" si="1102"/>
        <v>0</v>
      </c>
      <c r="G1556" s="276">
        <v>3</v>
      </c>
      <c r="H1556" s="277"/>
    </row>
    <row r="1557" spans="1:8" ht="28.5" x14ac:dyDescent="0.2">
      <c r="A1557" s="19">
        <v>3232</v>
      </c>
      <c r="B1557" s="35" t="s">
        <v>184</v>
      </c>
      <c r="C1557" s="284"/>
      <c r="D1557" s="284"/>
      <c r="E1557" s="285"/>
      <c r="F1557" s="284"/>
      <c r="G1557" s="276">
        <v>4</v>
      </c>
      <c r="H1557" s="277"/>
    </row>
    <row r="1558" spans="1:8" x14ac:dyDescent="0.2">
      <c r="A1558" s="19">
        <v>3237</v>
      </c>
      <c r="B1558" s="35" t="s">
        <v>26</v>
      </c>
      <c r="C1558" s="284"/>
      <c r="D1558" s="284"/>
      <c r="E1558" s="285"/>
      <c r="F1558" s="284"/>
      <c r="G1558" s="276">
        <v>4</v>
      </c>
      <c r="H1558" s="277"/>
    </row>
    <row r="1559" spans="1:8" ht="28.5" x14ac:dyDescent="0.2">
      <c r="A1559" s="15">
        <v>42</v>
      </c>
      <c r="B1559" s="16" t="s">
        <v>51</v>
      </c>
      <c r="C1559" s="282">
        <f t="shared" ref="C1559:F1560" si="1103">SUM(C1560)</f>
        <v>0</v>
      </c>
      <c r="D1559" s="282">
        <f t="shared" si="1103"/>
        <v>0</v>
      </c>
      <c r="E1559" s="282">
        <f t="shared" si="1103"/>
        <v>0</v>
      </c>
      <c r="F1559" s="282">
        <f t="shared" si="1103"/>
        <v>0</v>
      </c>
      <c r="G1559" s="276">
        <v>2</v>
      </c>
      <c r="H1559" s="277"/>
    </row>
    <row r="1560" spans="1:8" x14ac:dyDescent="0.2">
      <c r="A1560" s="17">
        <v>422</v>
      </c>
      <c r="B1560" s="18" t="s">
        <v>52</v>
      </c>
      <c r="C1560" s="283">
        <f t="shared" si="1103"/>
        <v>0</v>
      </c>
      <c r="D1560" s="283">
        <f t="shared" si="1103"/>
        <v>0</v>
      </c>
      <c r="E1560" s="283">
        <f t="shared" si="1103"/>
        <v>0</v>
      </c>
      <c r="F1560" s="283">
        <f t="shared" si="1103"/>
        <v>0</v>
      </c>
      <c r="G1560" s="276">
        <v>3</v>
      </c>
      <c r="H1560" s="277"/>
    </row>
    <row r="1561" spans="1:8" ht="28.5" x14ac:dyDescent="0.2">
      <c r="A1561" s="19">
        <v>4224</v>
      </c>
      <c r="B1561" s="35" t="s">
        <v>53</v>
      </c>
      <c r="C1561" s="284"/>
      <c r="D1561" s="284"/>
      <c r="E1561" s="285"/>
      <c r="F1561" s="284"/>
      <c r="G1561" s="276">
        <v>4</v>
      </c>
      <c r="H1561" s="277"/>
    </row>
    <row r="1562" spans="1:8" ht="28.5" x14ac:dyDescent="0.2">
      <c r="A1562" s="15">
        <v>45</v>
      </c>
      <c r="B1562" s="16" t="s">
        <v>125</v>
      </c>
      <c r="C1562" s="332">
        <f t="shared" ref="C1562:F1563" si="1104">C1563</f>
        <v>0</v>
      </c>
      <c r="D1562" s="332">
        <f t="shared" si="1104"/>
        <v>0</v>
      </c>
      <c r="E1562" s="332">
        <f t="shared" si="1104"/>
        <v>0</v>
      </c>
      <c r="F1562" s="332">
        <f t="shared" si="1104"/>
        <v>0</v>
      </c>
      <c r="G1562" s="287">
        <v>2</v>
      </c>
      <c r="H1562" s="292"/>
    </row>
    <row r="1563" spans="1:8" ht="28.5" x14ac:dyDescent="0.2">
      <c r="A1563" s="17">
        <v>451</v>
      </c>
      <c r="B1563" s="18" t="s">
        <v>126</v>
      </c>
      <c r="C1563" s="358">
        <f t="shared" si="1104"/>
        <v>0</v>
      </c>
      <c r="D1563" s="358">
        <f t="shared" si="1104"/>
        <v>0</v>
      </c>
      <c r="E1563" s="358">
        <f t="shared" si="1104"/>
        <v>0</v>
      </c>
      <c r="F1563" s="358">
        <f t="shared" si="1104"/>
        <v>0</v>
      </c>
      <c r="G1563" s="287">
        <v>3</v>
      </c>
      <c r="H1563" s="292"/>
    </row>
    <row r="1564" spans="1:8" ht="28.5" x14ac:dyDescent="0.2">
      <c r="A1564" s="45">
        <v>4511</v>
      </c>
      <c r="B1564" s="20" t="s">
        <v>126</v>
      </c>
      <c r="C1564" s="284"/>
      <c r="D1564" s="284"/>
      <c r="E1564" s="285"/>
      <c r="F1564" s="284"/>
      <c r="G1564" s="287">
        <v>4</v>
      </c>
      <c r="H1564" s="292"/>
    </row>
    <row r="1565" spans="1:8" x14ac:dyDescent="0.2">
      <c r="A1565" s="13">
        <v>815</v>
      </c>
      <c r="B1565" s="14" t="s">
        <v>171</v>
      </c>
      <c r="C1565" s="281">
        <f t="shared" ref="C1565:D1565" si="1105">C1566+C1573</f>
        <v>0</v>
      </c>
      <c r="D1565" s="281">
        <f t="shared" si="1105"/>
        <v>0</v>
      </c>
      <c r="E1565" s="281">
        <f t="shared" ref="E1565:F1565" si="1106">E1566+E1573</f>
        <v>0</v>
      </c>
      <c r="F1565" s="281">
        <f t="shared" si="1106"/>
        <v>0</v>
      </c>
      <c r="G1565" s="276" t="s">
        <v>172</v>
      </c>
      <c r="H1565" s="290"/>
    </row>
    <row r="1566" spans="1:8" x14ac:dyDescent="0.2">
      <c r="A1566" s="15">
        <v>32</v>
      </c>
      <c r="B1566" s="16" t="s">
        <v>22</v>
      </c>
      <c r="C1566" s="282">
        <f t="shared" ref="C1566:F1566" si="1107">SUM(C1567)</f>
        <v>0</v>
      </c>
      <c r="D1566" s="282">
        <f t="shared" si="1107"/>
        <v>0</v>
      </c>
      <c r="E1566" s="282">
        <f t="shared" si="1107"/>
        <v>0</v>
      </c>
      <c r="F1566" s="282">
        <f t="shared" si="1107"/>
        <v>0</v>
      </c>
      <c r="G1566" s="276">
        <v>2</v>
      </c>
      <c r="H1566" s="290"/>
    </row>
    <row r="1567" spans="1:8" x14ac:dyDescent="0.2">
      <c r="A1567" s="17">
        <v>323</v>
      </c>
      <c r="B1567" s="18" t="s">
        <v>23</v>
      </c>
      <c r="C1567" s="283">
        <f t="shared" ref="C1567:D1567" si="1108">SUM(C1568:C1569)</f>
        <v>0</v>
      </c>
      <c r="D1567" s="283">
        <f t="shared" si="1108"/>
        <v>0</v>
      </c>
      <c r="E1567" s="283">
        <f t="shared" ref="E1567" si="1109">SUM(E1568:E1569)</f>
        <v>0</v>
      </c>
      <c r="F1567" s="283">
        <f t="shared" ref="F1567" si="1110">SUM(F1568:F1569)</f>
        <v>0</v>
      </c>
      <c r="G1567" s="276">
        <v>3</v>
      </c>
      <c r="H1567" s="290"/>
    </row>
    <row r="1568" spans="1:8" x14ac:dyDescent="0.2">
      <c r="A1568" s="19">
        <v>3233</v>
      </c>
      <c r="B1568" s="35" t="s">
        <v>25</v>
      </c>
      <c r="C1568" s="284"/>
      <c r="D1568" s="284"/>
      <c r="E1568" s="285"/>
      <c r="F1568" s="284"/>
      <c r="G1568" s="276">
        <v>4</v>
      </c>
      <c r="H1568" s="290"/>
    </row>
    <row r="1569" spans="1:8" x14ac:dyDescent="0.2">
      <c r="A1569" s="19">
        <v>3237</v>
      </c>
      <c r="B1569" s="35" t="s">
        <v>26</v>
      </c>
      <c r="C1569" s="284"/>
      <c r="D1569" s="284"/>
      <c r="E1569" s="285"/>
      <c r="F1569" s="284"/>
      <c r="G1569" s="276">
        <v>4</v>
      </c>
      <c r="H1569" s="290"/>
    </row>
    <row r="1570" spans="1:8" ht="28.5" x14ac:dyDescent="0.2">
      <c r="A1570" s="15">
        <v>42</v>
      </c>
      <c r="B1570" s="16" t="s">
        <v>51</v>
      </c>
      <c r="C1570" s="282">
        <f t="shared" ref="C1570:F1570" si="1111">SUM(C1571)</f>
        <v>0</v>
      </c>
      <c r="D1570" s="282">
        <f t="shared" si="1111"/>
        <v>0</v>
      </c>
      <c r="E1570" s="282">
        <f t="shared" si="1111"/>
        <v>0</v>
      </c>
      <c r="F1570" s="282">
        <f t="shared" si="1111"/>
        <v>0</v>
      </c>
      <c r="G1570" s="276">
        <v>2</v>
      </c>
      <c r="H1570" s="290"/>
    </row>
    <row r="1571" spans="1:8" x14ac:dyDescent="0.2">
      <c r="A1571" s="17">
        <v>422</v>
      </c>
      <c r="B1571" s="18" t="s">
        <v>52</v>
      </c>
      <c r="C1571" s="283">
        <f t="shared" ref="C1571:F1571" si="1112">C1572+C1572</f>
        <v>0</v>
      </c>
      <c r="D1571" s="283">
        <f t="shared" si="1112"/>
        <v>0</v>
      </c>
      <c r="E1571" s="283">
        <f t="shared" si="1112"/>
        <v>0</v>
      </c>
      <c r="F1571" s="283">
        <f t="shared" si="1112"/>
        <v>0</v>
      </c>
      <c r="G1571" s="276">
        <v>3</v>
      </c>
      <c r="H1571" s="290"/>
    </row>
    <row r="1572" spans="1:8" ht="28.5" x14ac:dyDescent="0.2">
      <c r="A1572" s="19">
        <v>4224</v>
      </c>
      <c r="B1572" s="35" t="s">
        <v>53</v>
      </c>
      <c r="C1572" s="284"/>
      <c r="D1572" s="284"/>
      <c r="E1572" s="285"/>
      <c r="F1572" s="284"/>
      <c r="G1572" s="276">
        <v>4</v>
      </c>
      <c r="H1572" s="290"/>
    </row>
    <row r="1573" spans="1:8" ht="28.5" x14ac:dyDescent="0.2">
      <c r="A1573" s="15">
        <v>45</v>
      </c>
      <c r="B1573" s="16" t="s">
        <v>125</v>
      </c>
      <c r="C1573" s="332">
        <f t="shared" ref="C1573:F1574" si="1113">C1574</f>
        <v>0</v>
      </c>
      <c r="D1573" s="332">
        <f t="shared" si="1113"/>
        <v>0</v>
      </c>
      <c r="E1573" s="332">
        <f t="shared" si="1113"/>
        <v>0</v>
      </c>
      <c r="F1573" s="332">
        <f t="shared" si="1113"/>
        <v>0</v>
      </c>
      <c r="G1573" s="287">
        <v>2</v>
      </c>
      <c r="H1573" s="290"/>
    </row>
    <row r="1574" spans="1:8" ht="28.5" x14ac:dyDescent="0.2">
      <c r="A1574" s="17">
        <v>451</v>
      </c>
      <c r="B1574" s="18" t="s">
        <v>126</v>
      </c>
      <c r="C1574" s="358">
        <f t="shared" si="1113"/>
        <v>0</v>
      </c>
      <c r="D1574" s="358">
        <f t="shared" si="1113"/>
        <v>0</v>
      </c>
      <c r="E1574" s="358">
        <f t="shared" si="1113"/>
        <v>0</v>
      </c>
      <c r="F1574" s="358">
        <f t="shared" si="1113"/>
        <v>0</v>
      </c>
      <c r="G1574" s="287">
        <v>3</v>
      </c>
      <c r="H1574" s="290"/>
    </row>
    <row r="1575" spans="1:8" ht="28.5" x14ac:dyDescent="0.2">
      <c r="A1575" s="45">
        <v>4511</v>
      </c>
      <c r="B1575" s="20" t="s">
        <v>126</v>
      </c>
      <c r="C1575" s="284"/>
      <c r="D1575" s="284"/>
      <c r="E1575" s="285"/>
      <c r="F1575" s="284"/>
      <c r="G1575" s="287">
        <v>4</v>
      </c>
      <c r="H1575" s="290"/>
    </row>
    <row r="1576" spans="1:8" ht="28.5" x14ac:dyDescent="0.2">
      <c r="A1576" s="9">
        <v>3605</v>
      </c>
      <c r="B1576" s="10" t="s">
        <v>233</v>
      </c>
      <c r="C1576" s="279">
        <f t="shared" ref="C1576:E1576" si="1114">C1577+C1589+C1596+0+0+0+0+0</f>
        <v>0</v>
      </c>
      <c r="D1576" s="279">
        <f t="shared" si="1114"/>
        <v>0</v>
      </c>
      <c r="E1576" s="279">
        <f t="shared" si="1114"/>
        <v>0</v>
      </c>
      <c r="F1576" s="279">
        <f t="shared" ref="F1576" si="1115">F1577+F1589+F1596+0+0+0+0+0</f>
        <v>0</v>
      </c>
      <c r="G1576" s="276" t="s">
        <v>16</v>
      </c>
      <c r="H1576" s="394"/>
    </row>
    <row r="1577" spans="1:8" ht="28.5" x14ac:dyDescent="0.2">
      <c r="A1577" s="11" t="s">
        <v>358</v>
      </c>
      <c r="B1577" s="12" t="s">
        <v>206</v>
      </c>
      <c r="C1577" s="280">
        <f t="shared" ref="C1577:F1577" si="1116">SUM(C1578+0+0+0+0+0+0)</f>
        <v>0</v>
      </c>
      <c r="D1577" s="280">
        <f t="shared" si="1116"/>
        <v>0</v>
      </c>
      <c r="E1577" s="280">
        <f t="shared" si="1116"/>
        <v>0</v>
      </c>
      <c r="F1577" s="280">
        <f t="shared" si="1116"/>
        <v>0</v>
      </c>
      <c r="G1577" s="276" t="s">
        <v>19</v>
      </c>
      <c r="H1577" s="277"/>
    </row>
    <row r="1578" spans="1:8" x14ac:dyDescent="0.2">
      <c r="A1578" s="13">
        <v>11</v>
      </c>
      <c r="B1578" s="14" t="s">
        <v>20</v>
      </c>
      <c r="C1578" s="281">
        <f t="shared" ref="C1578:D1578" si="1117">C1579+C1584</f>
        <v>0</v>
      </c>
      <c r="D1578" s="281">
        <f t="shared" si="1117"/>
        <v>0</v>
      </c>
      <c r="E1578" s="281">
        <f t="shared" ref="E1578:F1578" si="1118">E1579+E1584</f>
        <v>0</v>
      </c>
      <c r="F1578" s="281">
        <f t="shared" si="1118"/>
        <v>0</v>
      </c>
      <c r="G1578" s="276" t="s">
        <v>21</v>
      </c>
      <c r="H1578" s="277"/>
    </row>
    <row r="1579" spans="1:8" x14ac:dyDescent="0.2">
      <c r="A1579" s="15">
        <v>31</v>
      </c>
      <c r="B1579" s="16" t="s">
        <v>94</v>
      </c>
      <c r="C1579" s="282">
        <f t="shared" ref="C1579:E1579" si="1119">C1580+C1582</f>
        <v>0</v>
      </c>
      <c r="D1579" s="282">
        <f t="shared" si="1119"/>
        <v>0</v>
      </c>
      <c r="E1579" s="282">
        <f t="shared" si="1119"/>
        <v>0</v>
      </c>
      <c r="F1579" s="282">
        <f t="shared" ref="F1579" si="1120">F1580+F1582</f>
        <v>0</v>
      </c>
      <c r="G1579" s="276">
        <v>2</v>
      </c>
      <c r="H1579" s="277"/>
    </row>
    <row r="1580" spans="1:8" x14ac:dyDescent="0.2">
      <c r="A1580" s="17">
        <v>311</v>
      </c>
      <c r="B1580" s="18" t="s">
        <v>95</v>
      </c>
      <c r="C1580" s="283">
        <f t="shared" ref="C1580:D1580" si="1121">SUM(C1581:C1583)</f>
        <v>0</v>
      </c>
      <c r="D1580" s="283">
        <f t="shared" si="1121"/>
        <v>0</v>
      </c>
      <c r="E1580" s="283">
        <f t="shared" ref="E1580:F1580" si="1122">SUM(E1581:E1583)</f>
        <v>0</v>
      </c>
      <c r="F1580" s="283">
        <f t="shared" si="1122"/>
        <v>0</v>
      </c>
      <c r="G1580" s="276">
        <v>3</v>
      </c>
      <c r="H1580" s="277"/>
    </row>
    <row r="1581" spans="1:8" x14ac:dyDescent="0.2">
      <c r="A1581" s="19">
        <v>3111</v>
      </c>
      <c r="B1581" s="35" t="s">
        <v>96</v>
      </c>
      <c r="C1581" s="231"/>
      <c r="D1581" s="231"/>
      <c r="E1581" s="96"/>
      <c r="F1581" s="231"/>
      <c r="G1581" s="276">
        <v>4</v>
      </c>
      <c r="H1581" s="277"/>
    </row>
    <row r="1582" spans="1:8" x14ac:dyDescent="0.2">
      <c r="A1582" s="17">
        <v>313</v>
      </c>
      <c r="B1582" s="18" t="s">
        <v>100</v>
      </c>
      <c r="C1582" s="283">
        <f t="shared" ref="C1582:F1582" si="1123">SUM(C1583)</f>
        <v>0</v>
      </c>
      <c r="D1582" s="283">
        <f t="shared" si="1123"/>
        <v>0</v>
      </c>
      <c r="E1582" s="283">
        <f t="shared" si="1123"/>
        <v>0</v>
      </c>
      <c r="F1582" s="283">
        <f t="shared" si="1123"/>
        <v>0</v>
      </c>
      <c r="G1582" s="276">
        <v>3</v>
      </c>
      <c r="H1582" s="277"/>
    </row>
    <row r="1583" spans="1:8" ht="28.5" x14ac:dyDescent="0.2">
      <c r="A1583" s="19">
        <v>3132</v>
      </c>
      <c r="B1583" s="35" t="s">
        <v>101</v>
      </c>
      <c r="C1583" s="284"/>
      <c r="D1583" s="284"/>
      <c r="E1583" s="285"/>
      <c r="F1583" s="284"/>
      <c r="G1583" s="276">
        <v>4</v>
      </c>
      <c r="H1583" s="277"/>
    </row>
    <row r="1584" spans="1:8" x14ac:dyDescent="0.2">
      <c r="A1584" s="15">
        <v>32</v>
      </c>
      <c r="B1584" s="16" t="s">
        <v>22</v>
      </c>
      <c r="C1584" s="282">
        <f>C1587</f>
        <v>0</v>
      </c>
      <c r="D1584" s="282">
        <f>D1587</f>
        <v>0</v>
      </c>
      <c r="E1584" s="282">
        <f>E1585+E1587</f>
        <v>0</v>
      </c>
      <c r="F1584" s="282">
        <f>F1587</f>
        <v>0</v>
      </c>
      <c r="G1584" s="276">
        <v>2</v>
      </c>
      <c r="H1584" s="277"/>
    </row>
    <row r="1585" spans="1:8" ht="42.75" x14ac:dyDescent="0.2">
      <c r="A1585" s="17" t="s">
        <v>293</v>
      </c>
      <c r="B1585" s="18" t="s">
        <v>294</v>
      </c>
      <c r="C1585" s="283"/>
      <c r="D1585" s="283"/>
      <c r="E1585" s="283">
        <f>E1586</f>
        <v>0</v>
      </c>
      <c r="F1585" s="283"/>
      <c r="G1585" s="276">
        <v>3</v>
      </c>
      <c r="H1585" s="277"/>
    </row>
    <row r="1586" spans="1:8" ht="42.75" x14ac:dyDescent="0.2">
      <c r="A1586" s="19" t="s">
        <v>295</v>
      </c>
      <c r="B1586" s="20" t="s">
        <v>296</v>
      </c>
      <c r="C1586" s="284"/>
      <c r="D1586" s="284"/>
      <c r="E1586" s="285"/>
      <c r="F1586" s="284"/>
      <c r="G1586" s="276">
        <v>4</v>
      </c>
      <c r="H1586" s="277"/>
    </row>
    <row r="1587" spans="1:8" ht="28.5" x14ac:dyDescent="0.2">
      <c r="A1587" s="17">
        <v>329</v>
      </c>
      <c r="B1587" s="18" t="s">
        <v>29</v>
      </c>
      <c r="C1587" s="283">
        <f t="shared" ref="C1587:F1587" si="1124">C1588</f>
        <v>0</v>
      </c>
      <c r="D1587" s="283">
        <f t="shared" si="1124"/>
        <v>0</v>
      </c>
      <c r="E1587" s="283">
        <f t="shared" si="1124"/>
        <v>0</v>
      </c>
      <c r="F1587" s="283">
        <f t="shared" si="1124"/>
        <v>0</v>
      </c>
      <c r="G1587" s="276">
        <v>3</v>
      </c>
      <c r="H1587" s="277"/>
    </row>
    <row r="1588" spans="1:8" x14ac:dyDescent="0.2">
      <c r="A1588" s="19">
        <v>3292</v>
      </c>
      <c r="B1588" s="20" t="s">
        <v>187</v>
      </c>
      <c r="C1588" s="284"/>
      <c r="D1588" s="284"/>
      <c r="E1588" s="285"/>
      <c r="F1588" s="284"/>
      <c r="G1588" s="276">
        <v>4</v>
      </c>
      <c r="H1588" s="277"/>
    </row>
    <row r="1589" spans="1:8" ht="28.5" x14ac:dyDescent="0.2">
      <c r="A1589" s="11" t="s">
        <v>359</v>
      </c>
      <c r="B1589" s="12" t="s">
        <v>360</v>
      </c>
      <c r="C1589" s="280">
        <f t="shared" ref="C1589:E1589" si="1125">+C1592+C1594</f>
        <v>0</v>
      </c>
      <c r="D1589" s="280">
        <f t="shared" si="1125"/>
        <v>0</v>
      </c>
      <c r="E1589" s="280">
        <f t="shared" si="1125"/>
        <v>0</v>
      </c>
      <c r="F1589" s="280">
        <f t="shared" ref="F1589" si="1126">+F1592+F1594</f>
        <v>0</v>
      </c>
      <c r="G1589" s="276" t="s">
        <v>19</v>
      </c>
      <c r="H1589" s="394"/>
    </row>
    <row r="1590" spans="1:8" x14ac:dyDescent="0.2">
      <c r="A1590" s="13">
        <v>11</v>
      </c>
      <c r="B1590" s="14" t="s">
        <v>20</v>
      </c>
      <c r="C1590" s="281">
        <f t="shared" ref="C1590:F1590" si="1127">SUM(C1591)</f>
        <v>0</v>
      </c>
      <c r="D1590" s="281">
        <f t="shared" si="1127"/>
        <v>0</v>
      </c>
      <c r="E1590" s="281">
        <f>SUM(E1591)</f>
        <v>0</v>
      </c>
      <c r="F1590" s="281">
        <f t="shared" si="1127"/>
        <v>0</v>
      </c>
      <c r="G1590" s="276" t="s">
        <v>21</v>
      </c>
      <c r="H1590" s="277"/>
    </row>
    <row r="1591" spans="1:8" x14ac:dyDescent="0.2">
      <c r="A1591" s="15">
        <v>32</v>
      </c>
      <c r="B1591" s="16" t="s">
        <v>22</v>
      </c>
      <c r="C1591" s="282">
        <f t="shared" ref="C1591:D1591" si="1128">SUM(C1592)+C1594</f>
        <v>0</v>
      </c>
      <c r="D1591" s="282">
        <f t="shared" si="1128"/>
        <v>0</v>
      </c>
      <c r="E1591" s="282">
        <f>SUM(E1592)+E1594</f>
        <v>0</v>
      </c>
      <c r="F1591" s="282">
        <f t="shared" ref="F1591" si="1129">SUM(F1592)+F1594</f>
        <v>0</v>
      </c>
      <c r="G1591" s="276">
        <v>2</v>
      </c>
      <c r="H1591" s="277"/>
    </row>
    <row r="1592" spans="1:8" x14ac:dyDescent="0.2">
      <c r="A1592" s="17">
        <v>322</v>
      </c>
      <c r="B1592" s="18" t="s">
        <v>106</v>
      </c>
      <c r="C1592" s="283">
        <f t="shared" ref="C1592:F1592" si="1130">SUM(C1593)</f>
        <v>0</v>
      </c>
      <c r="D1592" s="283">
        <f t="shared" si="1130"/>
        <v>0</v>
      </c>
      <c r="E1592" s="283">
        <f t="shared" si="1130"/>
        <v>0</v>
      </c>
      <c r="F1592" s="283">
        <f t="shared" si="1130"/>
        <v>0</v>
      </c>
      <c r="G1592" s="276">
        <v>3</v>
      </c>
      <c r="H1592" s="277"/>
    </row>
    <row r="1593" spans="1:8" x14ac:dyDescent="0.2">
      <c r="A1593" s="19">
        <v>3222</v>
      </c>
      <c r="B1593" s="20" t="s">
        <v>154</v>
      </c>
      <c r="C1593" s="344"/>
      <c r="D1593" s="344"/>
      <c r="E1593" s="345"/>
      <c r="F1593" s="344"/>
      <c r="G1593" s="276">
        <v>4</v>
      </c>
      <c r="H1593" s="277"/>
    </row>
    <row r="1594" spans="1:8" ht="42.75" x14ac:dyDescent="0.2">
      <c r="A1594" s="40">
        <v>325</v>
      </c>
      <c r="B1594" s="41" t="s">
        <v>361</v>
      </c>
      <c r="C1594" s="346">
        <f t="shared" ref="C1594:F1594" si="1131">+C1595</f>
        <v>0</v>
      </c>
      <c r="D1594" s="346">
        <f t="shared" si="1131"/>
        <v>0</v>
      </c>
      <c r="E1594" s="346">
        <f t="shared" si="1131"/>
        <v>0</v>
      </c>
      <c r="F1594" s="346">
        <f t="shared" si="1131"/>
        <v>0</v>
      </c>
      <c r="G1594" s="276">
        <v>3</v>
      </c>
      <c r="H1594" s="277"/>
    </row>
    <row r="1595" spans="1:8" ht="42.75" x14ac:dyDescent="0.2">
      <c r="A1595" s="19">
        <v>3251</v>
      </c>
      <c r="B1595" s="20" t="s">
        <v>296</v>
      </c>
      <c r="C1595" s="344"/>
      <c r="D1595" s="344"/>
      <c r="E1595" s="345"/>
      <c r="F1595" s="344"/>
      <c r="G1595" s="276">
        <v>4</v>
      </c>
      <c r="H1595" s="277"/>
    </row>
    <row r="1596" spans="1:8" ht="42.75" x14ac:dyDescent="0.2">
      <c r="A1596" s="11" t="s">
        <v>362</v>
      </c>
      <c r="B1596" s="12" t="s">
        <v>363</v>
      </c>
      <c r="C1596" s="280">
        <f t="shared" ref="C1596:F1599" si="1132">SUM(C1597)</f>
        <v>0</v>
      </c>
      <c r="D1596" s="280">
        <f t="shared" si="1132"/>
        <v>0</v>
      </c>
      <c r="E1596" s="280">
        <f>SUM(E1597)</f>
        <v>0</v>
      </c>
      <c r="F1596" s="280">
        <f t="shared" si="1132"/>
        <v>0</v>
      </c>
      <c r="G1596" s="276" t="s">
        <v>19</v>
      </c>
      <c r="H1596" s="430"/>
    </row>
    <row r="1597" spans="1:8" x14ac:dyDescent="0.2">
      <c r="A1597" s="13">
        <v>11</v>
      </c>
      <c r="B1597" s="14" t="s">
        <v>20</v>
      </c>
      <c r="C1597" s="281">
        <f t="shared" ref="C1597:D1597" si="1133">C1598+C1601</f>
        <v>0</v>
      </c>
      <c r="D1597" s="281">
        <f t="shared" si="1133"/>
        <v>0</v>
      </c>
      <c r="E1597" s="281">
        <f>E1598+E1601</f>
        <v>0</v>
      </c>
      <c r="F1597" s="281">
        <f t="shared" ref="F1597" si="1134">F1598+F1601</f>
        <v>0</v>
      </c>
      <c r="G1597" s="276" t="s">
        <v>21</v>
      </c>
      <c r="H1597" s="277"/>
    </row>
    <row r="1598" spans="1:8" x14ac:dyDescent="0.2">
      <c r="A1598" s="15">
        <v>32</v>
      </c>
      <c r="B1598" s="16" t="s">
        <v>22</v>
      </c>
      <c r="C1598" s="282">
        <f t="shared" si="1132"/>
        <v>0</v>
      </c>
      <c r="D1598" s="282">
        <f t="shared" si="1132"/>
        <v>0</v>
      </c>
      <c r="E1598" s="282">
        <f t="shared" si="1132"/>
        <v>0</v>
      </c>
      <c r="F1598" s="282">
        <f t="shared" si="1132"/>
        <v>0</v>
      </c>
      <c r="G1598" s="276">
        <v>2</v>
      </c>
      <c r="H1598" s="277"/>
    </row>
    <row r="1599" spans="1:8" x14ac:dyDescent="0.2">
      <c r="A1599" s="17">
        <v>323</v>
      </c>
      <c r="B1599" s="18" t="s">
        <v>23</v>
      </c>
      <c r="C1599" s="283">
        <f t="shared" si="1132"/>
        <v>0</v>
      </c>
      <c r="D1599" s="283">
        <f t="shared" si="1132"/>
        <v>0</v>
      </c>
      <c r="E1599" s="283">
        <f t="shared" si="1132"/>
        <v>0</v>
      </c>
      <c r="F1599" s="283">
        <f t="shared" si="1132"/>
        <v>0</v>
      </c>
      <c r="G1599" s="276">
        <v>3</v>
      </c>
      <c r="H1599" s="277"/>
    </row>
    <row r="1600" spans="1:8" x14ac:dyDescent="0.2">
      <c r="A1600" s="19">
        <v>3233</v>
      </c>
      <c r="B1600" s="20" t="s">
        <v>25</v>
      </c>
      <c r="C1600" s="344"/>
      <c r="D1600" s="344"/>
      <c r="E1600" s="345"/>
      <c r="F1600" s="344"/>
      <c r="G1600" s="276">
        <v>4</v>
      </c>
      <c r="H1600" s="277"/>
    </row>
    <row r="1601" spans="1:8" ht="28.5" x14ac:dyDescent="0.2">
      <c r="A1601" s="15">
        <v>42</v>
      </c>
      <c r="B1601" s="16" t="s">
        <v>51</v>
      </c>
      <c r="C1601" s="282">
        <f t="shared" ref="C1601:F1601" si="1135">SUM(C1602)</f>
        <v>0</v>
      </c>
      <c r="D1601" s="282">
        <f t="shared" si="1135"/>
        <v>0</v>
      </c>
      <c r="E1601" s="282">
        <f t="shared" si="1135"/>
        <v>0</v>
      </c>
      <c r="F1601" s="282">
        <f t="shared" si="1135"/>
        <v>0</v>
      </c>
      <c r="G1601" s="287">
        <v>2</v>
      </c>
      <c r="H1601" s="292"/>
    </row>
    <row r="1602" spans="1:8" x14ac:dyDescent="0.2">
      <c r="A1602" s="17">
        <v>422</v>
      </c>
      <c r="B1602" s="18" t="s">
        <v>52</v>
      </c>
      <c r="C1602" s="283">
        <f t="shared" ref="C1602:F1602" si="1136">SUM(C1603:C1603)</f>
        <v>0</v>
      </c>
      <c r="D1602" s="283">
        <f t="shared" si="1136"/>
        <v>0</v>
      </c>
      <c r="E1602" s="283">
        <f t="shared" si="1136"/>
        <v>0</v>
      </c>
      <c r="F1602" s="283">
        <f t="shared" si="1136"/>
        <v>0</v>
      </c>
      <c r="G1602" s="287">
        <v>3</v>
      </c>
      <c r="H1602" s="292"/>
    </row>
    <row r="1603" spans="1:8" x14ac:dyDescent="0.2">
      <c r="A1603" s="19">
        <v>4221</v>
      </c>
      <c r="B1603" s="35" t="s">
        <v>121</v>
      </c>
      <c r="C1603" s="284"/>
      <c r="D1603" s="284"/>
      <c r="E1603" s="285"/>
      <c r="F1603" s="284"/>
      <c r="G1603" s="287">
        <v>4</v>
      </c>
      <c r="H1603" s="292"/>
    </row>
    <row r="1604" spans="1:8" ht="42.75" x14ac:dyDescent="0.2">
      <c r="A1604" s="99">
        <v>4</v>
      </c>
      <c r="B1604" s="431" t="s">
        <v>199</v>
      </c>
      <c r="C1604" s="432">
        <f t="shared" ref="C1604:F1604" si="1137">0+C1605</f>
        <v>0</v>
      </c>
      <c r="D1604" s="432">
        <f t="shared" si="1137"/>
        <v>0</v>
      </c>
      <c r="E1604" s="432">
        <f t="shared" si="1137"/>
        <v>0</v>
      </c>
      <c r="F1604" s="432">
        <f t="shared" si="1137"/>
        <v>0</v>
      </c>
      <c r="G1604" s="287" t="s">
        <v>19</v>
      </c>
      <c r="H1604" s="356"/>
    </row>
    <row r="1605" spans="1:8" x14ac:dyDescent="0.2">
      <c r="A1605" s="100">
        <v>815</v>
      </c>
      <c r="B1605" s="433" t="s">
        <v>364</v>
      </c>
      <c r="C1605" s="434">
        <f t="shared" ref="C1605:F1607" si="1138">+C1606</f>
        <v>0</v>
      </c>
      <c r="D1605" s="434">
        <f t="shared" si="1138"/>
        <v>0</v>
      </c>
      <c r="E1605" s="434">
        <f>+E1606</f>
        <v>0</v>
      </c>
      <c r="F1605" s="434">
        <f t="shared" si="1138"/>
        <v>0</v>
      </c>
      <c r="G1605" s="435" t="s">
        <v>172</v>
      </c>
      <c r="H1605" s="356"/>
    </row>
    <row r="1606" spans="1:8" ht="28.5" x14ac:dyDescent="0.2">
      <c r="A1606" s="101">
        <v>42</v>
      </c>
      <c r="B1606" s="436" t="s">
        <v>51</v>
      </c>
      <c r="C1606" s="437">
        <f t="shared" si="1138"/>
        <v>0</v>
      </c>
      <c r="D1606" s="437">
        <f t="shared" si="1138"/>
        <v>0</v>
      </c>
      <c r="E1606" s="437">
        <f t="shared" si="1138"/>
        <v>0</v>
      </c>
      <c r="F1606" s="437">
        <f t="shared" si="1138"/>
        <v>0</v>
      </c>
      <c r="G1606" s="435">
        <v>2</v>
      </c>
      <c r="H1606" s="356"/>
    </row>
    <row r="1607" spans="1:8" x14ac:dyDescent="0.2">
      <c r="A1607" s="102">
        <v>421</v>
      </c>
      <c r="B1607" s="104" t="s">
        <v>365</v>
      </c>
      <c r="C1607" s="438">
        <f t="shared" si="1138"/>
        <v>0</v>
      </c>
      <c r="D1607" s="438">
        <f t="shared" si="1138"/>
        <v>0</v>
      </c>
      <c r="E1607" s="438">
        <f t="shared" si="1138"/>
        <v>0</v>
      </c>
      <c r="F1607" s="438">
        <f t="shared" si="1138"/>
        <v>0</v>
      </c>
      <c r="G1607" s="435">
        <v>3</v>
      </c>
      <c r="H1607" s="356"/>
    </row>
    <row r="1608" spans="1:8" x14ac:dyDescent="0.2">
      <c r="A1608" s="98">
        <v>4212</v>
      </c>
      <c r="B1608" s="103" t="s">
        <v>144</v>
      </c>
      <c r="C1608" s="439"/>
      <c r="D1608" s="439"/>
      <c r="E1608" s="440"/>
      <c r="F1608" s="439"/>
      <c r="G1608" s="435">
        <v>4</v>
      </c>
      <c r="H1608" s="356"/>
    </row>
    <row r="1609" spans="1:8" ht="42.75" x14ac:dyDescent="0.2">
      <c r="A1609" s="33">
        <v>38655</v>
      </c>
      <c r="B1609" s="34" t="s">
        <v>366</v>
      </c>
      <c r="C1609" s="278">
        <f t="shared" ref="C1609:D1609" si="1139">C1610+C1624</f>
        <v>0</v>
      </c>
      <c r="D1609" s="278">
        <f t="shared" si="1139"/>
        <v>0</v>
      </c>
      <c r="E1609" s="278">
        <f>E1610+E1624</f>
        <v>0</v>
      </c>
      <c r="F1609" s="278">
        <f t="shared" ref="F1609" si="1140">F1610+F1624</f>
        <v>0</v>
      </c>
      <c r="G1609" s="276" t="s">
        <v>14</v>
      </c>
      <c r="H1609" s="277"/>
    </row>
    <row r="1610" spans="1:8" ht="28.5" x14ac:dyDescent="0.2">
      <c r="A1610" s="9">
        <v>3602</v>
      </c>
      <c r="B1610" s="10" t="s">
        <v>131</v>
      </c>
      <c r="C1610" s="279">
        <f t="shared" ref="C1610:F1611" si="1141">C1611</f>
        <v>0</v>
      </c>
      <c r="D1610" s="279">
        <f t="shared" si="1141"/>
        <v>0</v>
      </c>
      <c r="E1610" s="279">
        <f t="shared" si="1141"/>
        <v>0</v>
      </c>
      <c r="F1610" s="279">
        <f t="shared" si="1141"/>
        <v>0</v>
      </c>
      <c r="G1610" s="276" t="s">
        <v>16</v>
      </c>
      <c r="H1610" s="277"/>
    </row>
    <row r="1611" spans="1:8" ht="71.25" x14ac:dyDescent="0.2">
      <c r="A1611" s="11" t="s">
        <v>367</v>
      </c>
      <c r="B1611" s="105" t="s">
        <v>368</v>
      </c>
      <c r="C1611" s="280">
        <f t="shared" si="1141"/>
        <v>0</v>
      </c>
      <c r="D1611" s="280">
        <f t="shared" si="1141"/>
        <v>0</v>
      </c>
      <c r="E1611" s="280">
        <f t="shared" si="1141"/>
        <v>0</v>
      </c>
      <c r="F1611" s="280">
        <f t="shared" si="1141"/>
        <v>0</v>
      </c>
      <c r="G1611" s="441" t="s">
        <v>19</v>
      </c>
      <c r="H1611" s="292"/>
    </row>
    <row r="1612" spans="1:8" x14ac:dyDescent="0.2">
      <c r="A1612" s="13">
        <v>11</v>
      </c>
      <c r="B1612" s="106" t="s">
        <v>20</v>
      </c>
      <c r="C1612" s="442">
        <f t="shared" ref="C1612:D1612" si="1142">C1613+C1621</f>
        <v>0</v>
      </c>
      <c r="D1612" s="442">
        <f t="shared" si="1142"/>
        <v>0</v>
      </c>
      <c r="E1612" s="331">
        <f t="shared" ref="E1612:F1612" si="1143">E1613+E1621</f>
        <v>0</v>
      </c>
      <c r="F1612" s="442">
        <f t="shared" si="1143"/>
        <v>0</v>
      </c>
      <c r="G1612" s="276" t="s">
        <v>21</v>
      </c>
      <c r="H1612" s="277"/>
    </row>
    <row r="1613" spans="1:8" ht="28.5" x14ac:dyDescent="0.2">
      <c r="A1613" s="107">
        <v>42</v>
      </c>
      <c r="B1613" s="108" t="s">
        <v>51</v>
      </c>
      <c r="C1613" s="443">
        <f t="shared" ref="C1613:D1613" si="1144">C1614+C1619</f>
        <v>0</v>
      </c>
      <c r="D1613" s="443">
        <f t="shared" si="1144"/>
        <v>0</v>
      </c>
      <c r="E1613" s="443">
        <f t="shared" ref="E1613:F1613" si="1145">E1614+E1619</f>
        <v>0</v>
      </c>
      <c r="F1613" s="443">
        <f t="shared" si="1145"/>
        <v>0</v>
      </c>
      <c r="G1613" s="287">
        <v>2</v>
      </c>
      <c r="H1613" s="292"/>
    </row>
    <row r="1614" spans="1:8" x14ac:dyDescent="0.2">
      <c r="A1614" s="17">
        <v>422</v>
      </c>
      <c r="B1614" s="66" t="s">
        <v>52</v>
      </c>
      <c r="C1614" s="358">
        <f t="shared" ref="C1614:D1614" si="1146">SUM(C1615:C1618)</f>
        <v>0</v>
      </c>
      <c r="D1614" s="358">
        <f t="shared" si="1146"/>
        <v>0</v>
      </c>
      <c r="E1614" s="358">
        <f t="shared" ref="E1614" si="1147">SUM(E1615:E1618)</f>
        <v>0</v>
      </c>
      <c r="F1614" s="358">
        <f t="shared" ref="F1614" si="1148">SUM(F1615:F1618)</f>
        <v>0</v>
      </c>
      <c r="G1614" s="287">
        <v>3</v>
      </c>
      <c r="H1614" s="292"/>
    </row>
    <row r="1615" spans="1:8" x14ac:dyDescent="0.2">
      <c r="A1615" s="19">
        <v>4221</v>
      </c>
      <c r="B1615" s="109" t="s">
        <v>121</v>
      </c>
      <c r="C1615" s="284"/>
      <c r="D1615" s="284"/>
      <c r="E1615" s="285"/>
      <c r="F1615" s="284"/>
      <c r="G1615" s="287">
        <v>4</v>
      </c>
      <c r="H1615" s="444"/>
    </row>
    <row r="1616" spans="1:8" x14ac:dyDescent="0.2">
      <c r="A1616" s="19">
        <v>4223</v>
      </c>
      <c r="B1616" s="109" t="s">
        <v>157</v>
      </c>
      <c r="C1616" s="284"/>
      <c r="D1616" s="284"/>
      <c r="E1616" s="285"/>
      <c r="F1616" s="284"/>
      <c r="G1616" s="287">
        <v>4</v>
      </c>
      <c r="H1616" s="292"/>
    </row>
    <row r="1617" spans="1:8" ht="28.5" x14ac:dyDescent="0.2">
      <c r="A1617" s="19">
        <v>4224</v>
      </c>
      <c r="B1617" s="109" t="s">
        <v>53</v>
      </c>
      <c r="C1617" s="284"/>
      <c r="D1617" s="284"/>
      <c r="E1617" s="285"/>
      <c r="F1617" s="284"/>
      <c r="G1617" s="287">
        <v>4</v>
      </c>
      <c r="H1617" s="394"/>
    </row>
    <row r="1618" spans="1:8" x14ac:dyDescent="0.2">
      <c r="A1618" s="19">
        <v>4227</v>
      </c>
      <c r="B1618" s="109" t="s">
        <v>244</v>
      </c>
      <c r="C1618" s="284"/>
      <c r="D1618" s="284"/>
      <c r="E1618" s="285"/>
      <c r="F1618" s="284"/>
      <c r="G1618" s="287">
        <v>4</v>
      </c>
      <c r="H1618" s="292"/>
    </row>
    <row r="1619" spans="1:8" ht="28.5" x14ac:dyDescent="0.2">
      <c r="A1619" s="17">
        <v>426</v>
      </c>
      <c r="B1619" s="66" t="s">
        <v>123</v>
      </c>
      <c r="C1619" s="358">
        <f t="shared" ref="C1619:F1619" si="1149">C1620</f>
        <v>0</v>
      </c>
      <c r="D1619" s="358">
        <f t="shared" si="1149"/>
        <v>0</v>
      </c>
      <c r="E1619" s="358">
        <f t="shared" si="1149"/>
        <v>0</v>
      </c>
      <c r="F1619" s="358">
        <f t="shared" si="1149"/>
        <v>0</v>
      </c>
      <c r="G1619" s="287">
        <v>3</v>
      </c>
      <c r="H1619" s="292"/>
    </row>
    <row r="1620" spans="1:8" x14ac:dyDescent="0.2">
      <c r="A1620" s="19">
        <v>4262</v>
      </c>
      <c r="B1620" s="109" t="s">
        <v>124</v>
      </c>
      <c r="C1620" s="284"/>
      <c r="D1620" s="284"/>
      <c r="E1620" s="285"/>
      <c r="F1620" s="284"/>
      <c r="G1620" s="287">
        <v>4</v>
      </c>
      <c r="H1620" s="394"/>
    </row>
    <row r="1621" spans="1:8" ht="28.5" x14ac:dyDescent="0.2">
      <c r="A1621" s="15">
        <v>45</v>
      </c>
      <c r="B1621" s="110" t="s">
        <v>125</v>
      </c>
      <c r="C1621" s="332">
        <f t="shared" ref="C1621:F1622" si="1150">C1622</f>
        <v>0</v>
      </c>
      <c r="D1621" s="332">
        <f t="shared" si="1150"/>
        <v>0</v>
      </c>
      <c r="E1621" s="332">
        <f t="shared" si="1150"/>
        <v>0</v>
      </c>
      <c r="F1621" s="332">
        <f t="shared" si="1150"/>
        <v>0</v>
      </c>
      <c r="G1621" s="287">
        <v>2</v>
      </c>
      <c r="H1621" s="292"/>
    </row>
    <row r="1622" spans="1:8" ht="28.5" x14ac:dyDescent="0.2">
      <c r="A1622" s="17">
        <v>451</v>
      </c>
      <c r="B1622" s="66" t="s">
        <v>126</v>
      </c>
      <c r="C1622" s="358">
        <f t="shared" si="1150"/>
        <v>0</v>
      </c>
      <c r="D1622" s="358">
        <f t="shared" si="1150"/>
        <v>0</v>
      </c>
      <c r="E1622" s="358">
        <f t="shared" si="1150"/>
        <v>0</v>
      </c>
      <c r="F1622" s="358">
        <f t="shared" si="1150"/>
        <v>0</v>
      </c>
      <c r="G1622" s="287">
        <v>3</v>
      </c>
      <c r="H1622" s="292"/>
    </row>
    <row r="1623" spans="1:8" ht="28.5" x14ac:dyDescent="0.2">
      <c r="A1623" s="19">
        <v>4511</v>
      </c>
      <c r="B1623" s="109" t="s">
        <v>126</v>
      </c>
      <c r="C1623" s="284"/>
      <c r="D1623" s="284"/>
      <c r="E1623" s="285"/>
      <c r="F1623" s="284"/>
      <c r="G1623" s="287">
        <v>4</v>
      </c>
      <c r="H1623" s="394"/>
    </row>
    <row r="1624" spans="1:8" ht="28.5" x14ac:dyDescent="0.2">
      <c r="A1624" s="9">
        <v>3605</v>
      </c>
      <c r="B1624" s="10" t="s">
        <v>233</v>
      </c>
      <c r="C1624" s="279">
        <f t="shared" ref="C1624:F1624" si="1151">SUM(0+0)</f>
        <v>0</v>
      </c>
      <c r="D1624" s="279">
        <f t="shared" si="1151"/>
        <v>0</v>
      </c>
      <c r="E1624" s="279">
        <f t="shared" si="1151"/>
        <v>0</v>
      </c>
      <c r="F1624" s="279">
        <f t="shared" si="1151"/>
        <v>0</v>
      </c>
      <c r="G1624" s="276" t="s">
        <v>16</v>
      </c>
      <c r="H1624" s="277"/>
    </row>
    <row r="1625" spans="1:8" ht="28.5" x14ac:dyDescent="0.2">
      <c r="A1625" s="11" t="s">
        <v>369</v>
      </c>
      <c r="B1625" s="12" t="s">
        <v>370</v>
      </c>
      <c r="C1625" s="280">
        <f t="shared" ref="C1625:F1627" si="1152">C1626</f>
        <v>0</v>
      </c>
      <c r="D1625" s="280">
        <f t="shared" si="1152"/>
        <v>0</v>
      </c>
      <c r="E1625" s="280">
        <f t="shared" si="1152"/>
        <v>0</v>
      </c>
      <c r="F1625" s="280">
        <f t="shared" si="1152"/>
        <v>0</v>
      </c>
      <c r="G1625" s="276" t="s">
        <v>19</v>
      </c>
      <c r="H1625" s="277"/>
    </row>
    <row r="1626" spans="1:8" x14ac:dyDescent="0.2">
      <c r="A1626" s="13">
        <v>11</v>
      </c>
      <c r="B1626" s="14" t="s">
        <v>20</v>
      </c>
      <c r="C1626" s="281">
        <f t="shared" si="1152"/>
        <v>0</v>
      </c>
      <c r="D1626" s="281">
        <f t="shared" si="1152"/>
        <v>0</v>
      </c>
      <c r="E1626" s="281">
        <f t="shared" si="1152"/>
        <v>0</v>
      </c>
      <c r="F1626" s="281">
        <f t="shared" si="1152"/>
        <v>0</v>
      </c>
      <c r="G1626" s="276" t="s">
        <v>21</v>
      </c>
      <c r="H1626" s="356"/>
    </row>
    <row r="1627" spans="1:8" x14ac:dyDescent="0.2">
      <c r="A1627" s="15">
        <v>32</v>
      </c>
      <c r="B1627" s="16" t="s">
        <v>22</v>
      </c>
      <c r="C1627" s="282">
        <f t="shared" si="1152"/>
        <v>0</v>
      </c>
      <c r="D1627" s="282">
        <f t="shared" si="1152"/>
        <v>0</v>
      </c>
      <c r="E1627" s="282">
        <f t="shared" si="1152"/>
        <v>0</v>
      </c>
      <c r="F1627" s="282">
        <f t="shared" si="1152"/>
        <v>0</v>
      </c>
      <c r="G1627" s="276">
        <v>2</v>
      </c>
      <c r="H1627" s="356"/>
    </row>
    <row r="1628" spans="1:8" x14ac:dyDescent="0.2">
      <c r="A1628" s="17">
        <v>322</v>
      </c>
      <c r="B1628" s="18" t="s">
        <v>106</v>
      </c>
      <c r="C1628" s="283">
        <f t="shared" ref="C1628:F1628" si="1153">C1629</f>
        <v>0</v>
      </c>
      <c r="D1628" s="283">
        <f t="shared" si="1153"/>
        <v>0</v>
      </c>
      <c r="E1628" s="283">
        <f t="shared" si="1153"/>
        <v>0</v>
      </c>
      <c r="F1628" s="283">
        <f t="shared" si="1153"/>
        <v>0</v>
      </c>
      <c r="G1628" s="276">
        <v>3</v>
      </c>
      <c r="H1628" s="356"/>
    </row>
    <row r="1629" spans="1:8" x14ac:dyDescent="0.2">
      <c r="A1629" s="19">
        <v>3222</v>
      </c>
      <c r="B1629" s="35" t="s">
        <v>154</v>
      </c>
      <c r="C1629" s="284"/>
      <c r="D1629" s="284"/>
      <c r="E1629" s="285"/>
      <c r="F1629" s="284"/>
      <c r="G1629" s="276">
        <v>4</v>
      </c>
      <c r="H1629" s="356"/>
    </row>
    <row r="1630" spans="1:8" x14ac:dyDescent="0.2">
      <c r="A1630" s="33">
        <v>44573</v>
      </c>
      <c r="B1630" s="34" t="s">
        <v>371</v>
      </c>
      <c r="C1630" s="278">
        <f t="shared" ref="C1630:E1630" si="1154">C1631+C1703</f>
        <v>0</v>
      </c>
      <c r="D1630" s="278">
        <f t="shared" si="1154"/>
        <v>0</v>
      </c>
      <c r="E1630" s="278">
        <f t="shared" si="1154"/>
        <v>0</v>
      </c>
      <c r="F1630" s="278">
        <f t="shared" ref="F1630" si="1155">F1631+F1703</f>
        <v>0</v>
      </c>
      <c r="G1630" s="276" t="s">
        <v>14</v>
      </c>
      <c r="H1630" s="277"/>
    </row>
    <row r="1631" spans="1:8" ht="28.5" x14ac:dyDescent="0.2">
      <c r="A1631" s="9">
        <v>3601</v>
      </c>
      <c r="B1631" s="10" t="s">
        <v>15</v>
      </c>
      <c r="C1631" s="279">
        <f t="shared" ref="C1631:F1631" si="1156">C1632+0+0</f>
        <v>0</v>
      </c>
      <c r="D1631" s="279">
        <f t="shared" si="1156"/>
        <v>0</v>
      </c>
      <c r="E1631" s="279">
        <f t="shared" si="1156"/>
        <v>0</v>
      </c>
      <c r="F1631" s="279">
        <f t="shared" si="1156"/>
        <v>0</v>
      </c>
      <c r="G1631" s="276" t="s">
        <v>16</v>
      </c>
      <c r="H1631" s="445"/>
    </row>
    <row r="1632" spans="1:8" ht="28.5" x14ac:dyDescent="0.2">
      <c r="A1632" s="11" t="s">
        <v>372</v>
      </c>
      <c r="B1632" s="12" t="s">
        <v>373</v>
      </c>
      <c r="C1632" s="280">
        <f t="shared" ref="C1632:F1632" si="1157">SUM(C1633+0+0)</f>
        <v>0</v>
      </c>
      <c r="D1632" s="280">
        <f t="shared" si="1157"/>
        <v>0</v>
      </c>
      <c r="E1632" s="280">
        <f t="shared" si="1157"/>
        <v>0</v>
      </c>
      <c r="F1632" s="280">
        <f t="shared" si="1157"/>
        <v>0</v>
      </c>
      <c r="G1632" s="276" t="s">
        <v>19</v>
      </c>
      <c r="H1632" s="394"/>
    </row>
    <row r="1633" spans="1:8" x14ac:dyDescent="0.2">
      <c r="A1633" s="13">
        <v>11</v>
      </c>
      <c r="B1633" s="14" t="s">
        <v>20</v>
      </c>
      <c r="C1633" s="281">
        <f t="shared" ref="C1633:D1633" si="1158">SUM(C1634+C1643+C1678+C1682+C1685+C1690+C1693)</f>
        <v>0</v>
      </c>
      <c r="D1633" s="281">
        <f t="shared" si="1158"/>
        <v>0</v>
      </c>
      <c r="E1633" s="281">
        <f t="shared" ref="E1633:F1633" si="1159">SUM(E1634+E1643+E1678+E1682+E1685+E1690+E1693)</f>
        <v>0</v>
      </c>
      <c r="F1633" s="281">
        <f t="shared" si="1159"/>
        <v>0</v>
      </c>
      <c r="G1633" s="276" t="s">
        <v>21</v>
      </c>
      <c r="H1633" s="277"/>
    </row>
    <row r="1634" spans="1:8" x14ac:dyDescent="0.2">
      <c r="A1634" s="15">
        <v>31</v>
      </c>
      <c r="B1634" s="16" t="s">
        <v>94</v>
      </c>
      <c r="C1634" s="282">
        <f t="shared" ref="C1634:D1634" si="1160">SUM(C1635+C1639+C1641)</f>
        <v>0</v>
      </c>
      <c r="D1634" s="282">
        <f t="shared" si="1160"/>
        <v>0</v>
      </c>
      <c r="E1634" s="282">
        <f t="shared" ref="E1634:F1634" si="1161">SUM(E1635+E1639+E1641)</f>
        <v>0</v>
      </c>
      <c r="F1634" s="282">
        <f t="shared" si="1161"/>
        <v>0</v>
      </c>
      <c r="G1634" s="276">
        <v>2</v>
      </c>
      <c r="H1634" s="277"/>
    </row>
    <row r="1635" spans="1:8" x14ac:dyDescent="0.2">
      <c r="A1635" s="17">
        <v>311</v>
      </c>
      <c r="B1635" s="18" t="s">
        <v>95</v>
      </c>
      <c r="C1635" s="283">
        <f t="shared" ref="C1635:D1635" si="1162">SUM(C1636:C1638)</f>
        <v>0</v>
      </c>
      <c r="D1635" s="283">
        <f t="shared" si="1162"/>
        <v>0</v>
      </c>
      <c r="E1635" s="283">
        <f t="shared" ref="E1635" si="1163">SUM(E1636:E1638)</f>
        <v>0</v>
      </c>
      <c r="F1635" s="283">
        <f t="shared" ref="F1635" si="1164">SUM(F1636:F1638)</f>
        <v>0</v>
      </c>
      <c r="G1635" s="276">
        <v>3</v>
      </c>
      <c r="H1635" s="277"/>
    </row>
    <row r="1636" spans="1:8" x14ac:dyDescent="0.2">
      <c r="A1636" s="19">
        <v>3111</v>
      </c>
      <c r="B1636" s="35" t="s">
        <v>96</v>
      </c>
      <c r="C1636" s="226"/>
      <c r="D1636" s="226"/>
      <c r="E1636" s="188"/>
      <c r="F1636" s="226"/>
      <c r="G1636" s="276">
        <v>4</v>
      </c>
      <c r="H1636" s="277"/>
    </row>
    <row r="1637" spans="1:8" x14ac:dyDescent="0.2">
      <c r="A1637" s="19">
        <v>3112</v>
      </c>
      <c r="B1637" s="35" t="s">
        <v>374</v>
      </c>
      <c r="C1637" s="226"/>
      <c r="D1637" s="226"/>
      <c r="E1637" s="188"/>
      <c r="F1637" s="226"/>
      <c r="G1637" s="276">
        <v>4</v>
      </c>
      <c r="H1637" s="277"/>
    </row>
    <row r="1638" spans="1:8" x14ac:dyDescent="0.2">
      <c r="A1638" s="19">
        <v>3113</v>
      </c>
      <c r="B1638" s="35" t="s">
        <v>97</v>
      </c>
      <c r="C1638" s="226"/>
      <c r="D1638" s="226"/>
      <c r="E1638" s="188"/>
      <c r="F1638" s="226"/>
      <c r="G1638" s="276">
        <v>4</v>
      </c>
      <c r="H1638" s="277"/>
    </row>
    <row r="1639" spans="1:8" x14ac:dyDescent="0.2">
      <c r="A1639" s="17">
        <v>312</v>
      </c>
      <c r="B1639" s="18" t="s">
        <v>99</v>
      </c>
      <c r="C1639" s="283">
        <f t="shared" ref="C1639:F1639" si="1165">SUM(C1640)</f>
        <v>0</v>
      </c>
      <c r="D1639" s="283">
        <f t="shared" si="1165"/>
        <v>0</v>
      </c>
      <c r="E1639" s="283">
        <f t="shared" si="1165"/>
        <v>0</v>
      </c>
      <c r="F1639" s="283">
        <f t="shared" si="1165"/>
        <v>0</v>
      </c>
      <c r="G1639" s="276">
        <v>3</v>
      </c>
      <c r="H1639" s="277"/>
    </row>
    <row r="1640" spans="1:8" x14ac:dyDescent="0.2">
      <c r="A1640" s="19">
        <v>3121</v>
      </c>
      <c r="B1640" s="35" t="s">
        <v>99</v>
      </c>
      <c r="C1640" s="226"/>
      <c r="D1640" s="226"/>
      <c r="E1640" s="188"/>
      <c r="F1640" s="226"/>
      <c r="G1640" s="276">
        <v>4</v>
      </c>
      <c r="H1640" s="277"/>
    </row>
    <row r="1641" spans="1:8" x14ac:dyDescent="0.2">
      <c r="A1641" s="17">
        <v>313</v>
      </c>
      <c r="B1641" s="18" t="s">
        <v>100</v>
      </c>
      <c r="C1641" s="283">
        <f t="shared" ref="C1641:F1641" si="1166">SUM(C1642:C1642)</f>
        <v>0</v>
      </c>
      <c r="D1641" s="283">
        <f t="shared" si="1166"/>
        <v>0</v>
      </c>
      <c r="E1641" s="283">
        <f t="shared" si="1166"/>
        <v>0</v>
      </c>
      <c r="F1641" s="283">
        <f t="shared" si="1166"/>
        <v>0</v>
      </c>
      <c r="G1641" s="276">
        <v>3</v>
      </c>
      <c r="H1641" s="277"/>
    </row>
    <row r="1642" spans="1:8" ht="28.5" x14ac:dyDescent="0.2">
      <c r="A1642" s="19">
        <v>3132</v>
      </c>
      <c r="B1642" s="35" t="s">
        <v>101</v>
      </c>
      <c r="C1642" s="226"/>
      <c r="D1642" s="226"/>
      <c r="E1642" s="188"/>
      <c r="F1642" s="226"/>
      <c r="G1642" s="276">
        <v>4</v>
      </c>
      <c r="H1642" s="277"/>
    </row>
    <row r="1643" spans="1:8" x14ac:dyDescent="0.2">
      <c r="A1643" s="15">
        <v>32</v>
      </c>
      <c r="B1643" s="16" t="s">
        <v>22</v>
      </c>
      <c r="C1643" s="282">
        <f t="shared" ref="C1643:E1643" si="1167">SUM(C1644+C1649+C1656+C1666+C1668+C1670)</f>
        <v>0</v>
      </c>
      <c r="D1643" s="282">
        <f t="shared" si="1167"/>
        <v>0</v>
      </c>
      <c r="E1643" s="282">
        <f t="shared" si="1167"/>
        <v>0</v>
      </c>
      <c r="F1643" s="282">
        <f t="shared" ref="F1643" si="1168">SUM(F1644+F1649+F1656+F1666+F1668+F1670)</f>
        <v>0</v>
      </c>
      <c r="G1643" s="276">
        <v>2</v>
      </c>
      <c r="H1643" s="277"/>
    </row>
    <row r="1644" spans="1:8" x14ac:dyDescent="0.2">
      <c r="A1644" s="17">
        <v>321</v>
      </c>
      <c r="B1644" s="18" t="s">
        <v>102</v>
      </c>
      <c r="C1644" s="283">
        <f t="shared" ref="C1644:D1644" si="1169">SUM(C1645:C1648)</f>
        <v>0</v>
      </c>
      <c r="D1644" s="283">
        <f t="shared" si="1169"/>
        <v>0</v>
      </c>
      <c r="E1644" s="283">
        <f t="shared" ref="E1644" si="1170">SUM(E1645:E1648)</f>
        <v>0</v>
      </c>
      <c r="F1644" s="283">
        <f t="shared" ref="F1644" si="1171">SUM(F1645:F1648)</f>
        <v>0</v>
      </c>
      <c r="G1644" s="276">
        <v>3</v>
      </c>
      <c r="H1644" s="277"/>
    </row>
    <row r="1645" spans="1:8" x14ac:dyDescent="0.2">
      <c r="A1645" s="19">
        <v>3211</v>
      </c>
      <c r="B1645" s="35" t="s">
        <v>103</v>
      </c>
      <c r="C1645" s="226"/>
      <c r="D1645" s="226"/>
      <c r="E1645" s="188"/>
      <c r="F1645" s="226"/>
      <c r="G1645" s="276">
        <v>4</v>
      </c>
      <c r="H1645" s="277"/>
    </row>
    <row r="1646" spans="1:8" ht="28.5" x14ac:dyDescent="0.2">
      <c r="A1646" s="19">
        <v>3212</v>
      </c>
      <c r="B1646" s="35" t="s">
        <v>104</v>
      </c>
      <c r="C1646" s="226"/>
      <c r="D1646" s="226"/>
      <c r="E1646" s="188"/>
      <c r="F1646" s="226"/>
      <c r="G1646" s="276">
        <v>4</v>
      </c>
      <c r="H1646" s="277"/>
    </row>
    <row r="1647" spans="1:8" ht="28.5" x14ac:dyDescent="0.2">
      <c r="A1647" s="19">
        <v>3213</v>
      </c>
      <c r="B1647" s="35" t="s">
        <v>105</v>
      </c>
      <c r="C1647" s="226"/>
      <c r="D1647" s="226"/>
      <c r="E1647" s="188"/>
      <c r="F1647" s="226"/>
      <c r="G1647" s="276">
        <v>4</v>
      </c>
      <c r="H1647" s="277"/>
    </row>
    <row r="1648" spans="1:8" ht="28.5" x14ac:dyDescent="0.2">
      <c r="A1648" s="19">
        <v>3214</v>
      </c>
      <c r="B1648" s="35" t="s">
        <v>207</v>
      </c>
      <c r="C1648" s="284"/>
      <c r="D1648" s="284"/>
      <c r="E1648" s="285"/>
      <c r="F1648" s="284"/>
      <c r="G1648" s="276">
        <v>4</v>
      </c>
      <c r="H1648" s="277"/>
    </row>
    <row r="1649" spans="1:8" x14ac:dyDescent="0.2">
      <c r="A1649" s="17">
        <v>322</v>
      </c>
      <c r="B1649" s="18" t="s">
        <v>106</v>
      </c>
      <c r="C1649" s="283">
        <f t="shared" ref="C1649:D1649" si="1172">SUM(C1650:C1655)</f>
        <v>0</v>
      </c>
      <c r="D1649" s="283">
        <f t="shared" si="1172"/>
        <v>0</v>
      </c>
      <c r="E1649" s="283">
        <f t="shared" ref="E1649:F1649" si="1173">SUM(E1650:E1655)</f>
        <v>0</v>
      </c>
      <c r="F1649" s="283">
        <f t="shared" si="1173"/>
        <v>0</v>
      </c>
      <c r="G1649" s="276">
        <v>3</v>
      </c>
      <c r="H1649" s="277"/>
    </row>
    <row r="1650" spans="1:8" ht="28.5" x14ac:dyDescent="0.2">
      <c r="A1650" s="19">
        <v>3221</v>
      </c>
      <c r="B1650" s="35" t="s">
        <v>107</v>
      </c>
      <c r="C1650" s="226"/>
      <c r="D1650" s="226"/>
      <c r="E1650" s="188"/>
      <c r="F1650" s="226"/>
      <c r="G1650" s="276">
        <v>4</v>
      </c>
      <c r="H1650" s="277"/>
    </row>
    <row r="1651" spans="1:8" x14ac:dyDescent="0.2">
      <c r="A1651" s="19">
        <v>3222</v>
      </c>
      <c r="B1651" s="35" t="s">
        <v>154</v>
      </c>
      <c r="C1651" s="226"/>
      <c r="D1651" s="226"/>
      <c r="E1651" s="188"/>
      <c r="F1651" s="226"/>
      <c r="G1651" s="276">
        <v>4</v>
      </c>
      <c r="H1651" s="277"/>
    </row>
    <row r="1652" spans="1:8" x14ac:dyDescent="0.2">
      <c r="A1652" s="19">
        <v>3223</v>
      </c>
      <c r="B1652" s="35" t="s">
        <v>175</v>
      </c>
      <c r="C1652" s="226"/>
      <c r="D1652" s="226"/>
      <c r="E1652" s="188"/>
      <c r="F1652" s="226"/>
      <c r="G1652" s="276">
        <v>4</v>
      </c>
      <c r="H1652" s="277"/>
    </row>
    <row r="1653" spans="1:8" ht="28.5" x14ac:dyDescent="0.2">
      <c r="A1653" s="19">
        <v>3224</v>
      </c>
      <c r="B1653" s="35" t="s">
        <v>208</v>
      </c>
      <c r="C1653" s="226"/>
      <c r="D1653" s="226"/>
      <c r="E1653" s="188"/>
      <c r="F1653" s="226"/>
      <c r="G1653" s="276">
        <v>4</v>
      </c>
      <c r="H1653" s="277"/>
    </row>
    <row r="1654" spans="1:8" x14ac:dyDescent="0.2">
      <c r="A1654" s="19">
        <v>3225</v>
      </c>
      <c r="B1654" s="35" t="s">
        <v>155</v>
      </c>
      <c r="C1654" s="226"/>
      <c r="D1654" s="226"/>
      <c r="E1654" s="188"/>
      <c r="F1654" s="226"/>
      <c r="G1654" s="276">
        <v>4</v>
      </c>
      <c r="H1654" s="277"/>
    </row>
    <row r="1655" spans="1:8" ht="28.5" x14ac:dyDescent="0.2">
      <c r="A1655" s="19">
        <v>3227</v>
      </c>
      <c r="B1655" s="35" t="s">
        <v>156</v>
      </c>
      <c r="C1655" s="226"/>
      <c r="D1655" s="226"/>
      <c r="E1655" s="188"/>
      <c r="F1655" s="226"/>
      <c r="G1655" s="276">
        <v>4</v>
      </c>
      <c r="H1655" s="277"/>
    </row>
    <row r="1656" spans="1:8" x14ac:dyDescent="0.2">
      <c r="A1656" s="17">
        <v>323</v>
      </c>
      <c r="B1656" s="18" t="s">
        <v>23</v>
      </c>
      <c r="C1656" s="283">
        <f t="shared" ref="C1656:D1656" si="1174">SUM(C1657:C1665)</f>
        <v>0</v>
      </c>
      <c r="D1656" s="283">
        <f t="shared" si="1174"/>
        <v>0</v>
      </c>
      <c r="E1656" s="283">
        <f t="shared" ref="E1656:F1656" si="1175">SUM(E1657:E1665)</f>
        <v>0</v>
      </c>
      <c r="F1656" s="283">
        <f t="shared" si="1175"/>
        <v>0</v>
      </c>
      <c r="G1656" s="276">
        <v>3</v>
      </c>
      <c r="H1656" s="277"/>
    </row>
    <row r="1657" spans="1:8" x14ac:dyDescent="0.2">
      <c r="A1657" s="19">
        <v>3231</v>
      </c>
      <c r="B1657" s="35" t="s">
        <v>24</v>
      </c>
      <c r="C1657" s="226"/>
      <c r="D1657" s="226"/>
      <c r="E1657" s="188"/>
      <c r="F1657" s="226"/>
      <c r="G1657" s="276">
        <v>4</v>
      </c>
      <c r="H1657" s="277"/>
    </row>
    <row r="1658" spans="1:8" ht="28.5" x14ac:dyDescent="0.2">
      <c r="A1658" s="19">
        <v>3232</v>
      </c>
      <c r="B1658" s="35" t="s">
        <v>184</v>
      </c>
      <c r="C1658" s="226"/>
      <c r="D1658" s="226"/>
      <c r="E1658" s="188"/>
      <c r="F1658" s="226"/>
      <c r="G1658" s="276">
        <v>4</v>
      </c>
      <c r="H1658" s="277"/>
    </row>
    <row r="1659" spans="1:8" x14ac:dyDescent="0.2">
      <c r="A1659" s="19">
        <v>3233</v>
      </c>
      <c r="B1659" s="35" t="s">
        <v>25</v>
      </c>
      <c r="C1659" s="226"/>
      <c r="D1659" s="226"/>
      <c r="E1659" s="188"/>
      <c r="F1659" s="226"/>
      <c r="G1659" s="276">
        <v>4</v>
      </c>
      <c r="H1659" s="277"/>
    </row>
    <row r="1660" spans="1:8" x14ac:dyDescent="0.2">
      <c r="A1660" s="19">
        <v>3234</v>
      </c>
      <c r="B1660" s="35" t="s">
        <v>209</v>
      </c>
      <c r="C1660" s="226"/>
      <c r="D1660" s="226"/>
      <c r="E1660" s="188"/>
      <c r="F1660" s="226"/>
      <c r="G1660" s="276">
        <v>4</v>
      </c>
      <c r="H1660" s="277"/>
    </row>
    <row r="1661" spans="1:8" x14ac:dyDescent="0.2">
      <c r="A1661" s="19">
        <v>3235</v>
      </c>
      <c r="B1661" s="35" t="s">
        <v>68</v>
      </c>
      <c r="C1661" s="226"/>
      <c r="D1661" s="226"/>
      <c r="E1661" s="188"/>
      <c r="F1661" s="226"/>
      <c r="G1661" s="276">
        <v>4</v>
      </c>
      <c r="H1661" s="277"/>
    </row>
    <row r="1662" spans="1:8" x14ac:dyDescent="0.2">
      <c r="A1662" s="19">
        <v>3236</v>
      </c>
      <c r="B1662" s="35" t="s">
        <v>50</v>
      </c>
      <c r="C1662" s="226"/>
      <c r="D1662" s="226"/>
      <c r="E1662" s="188"/>
      <c r="F1662" s="226"/>
      <c r="G1662" s="276">
        <v>4</v>
      </c>
      <c r="H1662" s="277"/>
    </row>
    <row r="1663" spans="1:8" x14ac:dyDescent="0.2">
      <c r="A1663" s="19">
        <v>3237</v>
      </c>
      <c r="B1663" s="35" t="s">
        <v>26</v>
      </c>
      <c r="C1663" s="226"/>
      <c r="D1663" s="226"/>
      <c r="E1663" s="188"/>
      <c r="F1663" s="226"/>
      <c r="G1663" s="276">
        <v>4</v>
      </c>
      <c r="H1663" s="277"/>
    </row>
    <row r="1664" spans="1:8" x14ac:dyDescent="0.2">
      <c r="A1664" s="19">
        <v>3238</v>
      </c>
      <c r="B1664" s="35" t="s">
        <v>69</v>
      </c>
      <c r="C1664" s="226"/>
      <c r="D1664" s="226"/>
      <c r="E1664" s="188"/>
      <c r="F1664" s="226"/>
      <c r="G1664" s="276">
        <v>4</v>
      </c>
      <c r="H1664" s="277"/>
    </row>
    <row r="1665" spans="1:8" x14ac:dyDescent="0.2">
      <c r="A1665" s="19">
        <v>3239</v>
      </c>
      <c r="B1665" s="35" t="s">
        <v>27</v>
      </c>
      <c r="C1665" s="226"/>
      <c r="D1665" s="226"/>
      <c r="E1665" s="188"/>
      <c r="F1665" s="226"/>
      <c r="G1665" s="276">
        <v>4</v>
      </c>
      <c r="H1665" s="277"/>
    </row>
    <row r="1666" spans="1:8" ht="28.5" x14ac:dyDescent="0.2">
      <c r="A1666" s="17">
        <v>324</v>
      </c>
      <c r="B1666" s="18" t="s">
        <v>28</v>
      </c>
      <c r="C1666" s="283">
        <f t="shared" ref="C1666:F1668" si="1176">SUM(C1667)</f>
        <v>0</v>
      </c>
      <c r="D1666" s="283">
        <f t="shared" si="1176"/>
        <v>0</v>
      </c>
      <c r="E1666" s="283">
        <f t="shared" si="1176"/>
        <v>0</v>
      </c>
      <c r="F1666" s="283">
        <f t="shared" si="1176"/>
        <v>0</v>
      </c>
      <c r="G1666" s="276">
        <v>3</v>
      </c>
      <c r="H1666" s="277"/>
    </row>
    <row r="1667" spans="1:8" ht="28.5" x14ac:dyDescent="0.2">
      <c r="A1667" s="19">
        <v>3241</v>
      </c>
      <c r="B1667" s="35" t="s">
        <v>28</v>
      </c>
      <c r="C1667" s="226"/>
      <c r="D1667" s="226"/>
      <c r="E1667" s="188"/>
      <c r="F1667" s="226"/>
      <c r="G1667" s="276">
        <v>4</v>
      </c>
      <c r="H1667" s="277"/>
    </row>
    <row r="1668" spans="1:8" ht="42.75" x14ac:dyDescent="0.2">
      <c r="A1668" s="17" t="s">
        <v>293</v>
      </c>
      <c r="B1668" s="18" t="s">
        <v>294</v>
      </c>
      <c r="C1668" s="283">
        <f t="shared" si="1176"/>
        <v>0</v>
      </c>
      <c r="D1668" s="283">
        <f t="shared" si="1176"/>
        <v>0</v>
      </c>
      <c r="E1668" s="283">
        <f t="shared" si="1176"/>
        <v>0</v>
      </c>
      <c r="F1668" s="283">
        <f t="shared" si="1176"/>
        <v>0</v>
      </c>
      <c r="G1668" s="276">
        <v>3</v>
      </c>
      <c r="H1668" s="277"/>
    </row>
    <row r="1669" spans="1:8" ht="42.75" x14ac:dyDescent="0.2">
      <c r="A1669" s="19" t="s">
        <v>295</v>
      </c>
      <c r="B1669" s="35" t="s">
        <v>296</v>
      </c>
      <c r="C1669" s="226"/>
      <c r="D1669" s="226"/>
      <c r="E1669" s="188"/>
      <c r="F1669" s="226"/>
      <c r="G1669" s="276">
        <v>4</v>
      </c>
      <c r="H1669" s="277"/>
    </row>
    <row r="1670" spans="1:8" ht="28.5" x14ac:dyDescent="0.2">
      <c r="A1670" s="17">
        <v>329</v>
      </c>
      <c r="B1670" s="18" t="s">
        <v>29</v>
      </c>
      <c r="C1670" s="283">
        <f t="shared" ref="C1670:D1670" si="1177">SUM(C1671:C1677)</f>
        <v>0</v>
      </c>
      <c r="D1670" s="283">
        <f t="shared" si="1177"/>
        <v>0</v>
      </c>
      <c r="E1670" s="283">
        <f t="shared" ref="E1670:F1670" si="1178">SUM(E1671:E1677)</f>
        <v>0</v>
      </c>
      <c r="F1670" s="283">
        <f t="shared" si="1178"/>
        <v>0</v>
      </c>
      <c r="G1670" s="276">
        <v>3</v>
      </c>
      <c r="H1670" s="277"/>
    </row>
    <row r="1671" spans="1:8" ht="42.75" x14ac:dyDescent="0.2">
      <c r="A1671" s="19">
        <v>3291</v>
      </c>
      <c r="B1671" s="35" t="s">
        <v>30</v>
      </c>
      <c r="C1671" s="226"/>
      <c r="D1671" s="226"/>
      <c r="E1671" s="188"/>
      <c r="F1671" s="226"/>
      <c r="G1671" s="276">
        <v>4</v>
      </c>
      <c r="H1671" s="277"/>
    </row>
    <row r="1672" spans="1:8" x14ac:dyDescent="0.2">
      <c r="A1672" s="19">
        <v>3292</v>
      </c>
      <c r="B1672" s="35" t="s">
        <v>187</v>
      </c>
      <c r="C1672" s="226"/>
      <c r="D1672" s="226"/>
      <c r="E1672" s="188"/>
      <c r="F1672" s="226"/>
      <c r="G1672" s="276">
        <v>4</v>
      </c>
      <c r="H1672" s="277"/>
    </row>
    <row r="1673" spans="1:8" x14ac:dyDescent="0.2">
      <c r="A1673" s="19">
        <v>3293</v>
      </c>
      <c r="B1673" s="35" t="s">
        <v>70</v>
      </c>
      <c r="C1673" s="226"/>
      <c r="D1673" s="226"/>
      <c r="E1673" s="188"/>
      <c r="F1673" s="226"/>
      <c r="G1673" s="276">
        <v>4</v>
      </c>
      <c r="H1673" s="277"/>
    </row>
    <row r="1674" spans="1:8" x14ac:dyDescent="0.2">
      <c r="A1674" s="19">
        <v>3294</v>
      </c>
      <c r="B1674" s="35" t="s">
        <v>108</v>
      </c>
      <c r="C1674" s="226"/>
      <c r="D1674" s="226"/>
      <c r="E1674" s="188"/>
      <c r="F1674" s="226"/>
      <c r="G1674" s="276">
        <v>4</v>
      </c>
      <c r="H1674" s="277"/>
    </row>
    <row r="1675" spans="1:8" x14ac:dyDescent="0.2">
      <c r="A1675" s="19">
        <v>3295</v>
      </c>
      <c r="B1675" s="35" t="s">
        <v>210</v>
      </c>
      <c r="C1675" s="226"/>
      <c r="D1675" s="226"/>
      <c r="E1675" s="188"/>
      <c r="F1675" s="226"/>
      <c r="G1675" s="276">
        <v>4</v>
      </c>
      <c r="H1675" s="277"/>
    </row>
    <row r="1676" spans="1:8" x14ac:dyDescent="0.2">
      <c r="A1676" s="19">
        <v>3296</v>
      </c>
      <c r="B1676" s="35" t="s">
        <v>221</v>
      </c>
      <c r="C1676" s="226"/>
      <c r="D1676" s="226"/>
      <c r="E1676" s="188"/>
      <c r="F1676" s="226"/>
      <c r="G1676" s="276">
        <v>4</v>
      </c>
      <c r="H1676" s="277"/>
    </row>
    <row r="1677" spans="1:8" ht="28.5" x14ac:dyDescent="0.2">
      <c r="A1677" s="19">
        <v>3299</v>
      </c>
      <c r="B1677" s="35" t="s">
        <v>29</v>
      </c>
      <c r="C1677" s="226"/>
      <c r="D1677" s="226"/>
      <c r="E1677" s="188"/>
      <c r="F1677" s="226"/>
      <c r="G1677" s="276">
        <v>4</v>
      </c>
      <c r="H1677" s="277"/>
    </row>
    <row r="1678" spans="1:8" x14ac:dyDescent="0.2">
      <c r="A1678" s="15">
        <v>34</v>
      </c>
      <c r="B1678" s="16" t="s">
        <v>211</v>
      </c>
      <c r="C1678" s="282">
        <f t="shared" ref="C1678:F1678" si="1179">SUM(C1679)</f>
        <v>0</v>
      </c>
      <c r="D1678" s="282">
        <f t="shared" si="1179"/>
        <v>0</v>
      </c>
      <c r="E1678" s="282">
        <f t="shared" si="1179"/>
        <v>0</v>
      </c>
      <c r="F1678" s="282">
        <f t="shared" si="1179"/>
        <v>0</v>
      </c>
      <c r="G1678" s="276">
        <v>2</v>
      </c>
      <c r="H1678" s="277"/>
    </row>
    <row r="1679" spans="1:8" x14ac:dyDescent="0.2">
      <c r="A1679" s="17">
        <v>343</v>
      </c>
      <c r="B1679" s="18" t="s">
        <v>212</v>
      </c>
      <c r="C1679" s="283">
        <f t="shared" ref="C1679:D1679" si="1180">SUM(C1680:C1681)</f>
        <v>0</v>
      </c>
      <c r="D1679" s="283">
        <f t="shared" si="1180"/>
        <v>0</v>
      </c>
      <c r="E1679" s="283">
        <f t="shared" ref="E1679:F1679" si="1181">SUM(E1680:E1681)</f>
        <v>0</v>
      </c>
      <c r="F1679" s="283">
        <f t="shared" si="1181"/>
        <v>0</v>
      </c>
      <c r="G1679" s="276">
        <v>3</v>
      </c>
      <c r="H1679" s="277"/>
    </row>
    <row r="1680" spans="1:8" ht="28.5" x14ac:dyDescent="0.2">
      <c r="A1680" s="19">
        <v>3431</v>
      </c>
      <c r="B1680" s="35" t="s">
        <v>213</v>
      </c>
      <c r="C1680" s="226"/>
      <c r="D1680" s="226"/>
      <c r="E1680" s="188"/>
      <c r="F1680" s="226"/>
      <c r="G1680" s="276">
        <v>4</v>
      </c>
      <c r="H1680" s="277"/>
    </row>
    <row r="1681" spans="1:8" x14ac:dyDescent="0.2">
      <c r="A1681" s="19">
        <v>3433</v>
      </c>
      <c r="B1681" s="35" t="s">
        <v>214</v>
      </c>
      <c r="C1681" s="284"/>
      <c r="D1681" s="284"/>
      <c r="E1681" s="285"/>
      <c r="F1681" s="284"/>
      <c r="G1681" s="276">
        <v>4</v>
      </c>
      <c r="H1681" s="277"/>
    </row>
    <row r="1682" spans="1:8" ht="42.75" x14ac:dyDescent="0.2">
      <c r="A1682" s="15">
        <v>37</v>
      </c>
      <c r="B1682" s="16" t="s">
        <v>33</v>
      </c>
      <c r="C1682" s="282">
        <f t="shared" ref="C1682:F1683" si="1182">SUM(C1683)</f>
        <v>0</v>
      </c>
      <c r="D1682" s="282">
        <f t="shared" si="1182"/>
        <v>0</v>
      </c>
      <c r="E1682" s="282">
        <f t="shared" si="1182"/>
        <v>0</v>
      </c>
      <c r="F1682" s="282">
        <f t="shared" si="1182"/>
        <v>0</v>
      </c>
      <c r="G1682" s="276">
        <v>2</v>
      </c>
      <c r="H1682" s="277"/>
    </row>
    <row r="1683" spans="1:8" ht="28.5" x14ac:dyDescent="0.2">
      <c r="A1683" s="17">
        <v>372</v>
      </c>
      <c r="B1683" s="18" t="s">
        <v>34</v>
      </c>
      <c r="C1683" s="283">
        <f t="shared" si="1182"/>
        <v>0</v>
      </c>
      <c r="D1683" s="283">
        <f t="shared" si="1182"/>
        <v>0</v>
      </c>
      <c r="E1683" s="283">
        <f t="shared" si="1182"/>
        <v>0</v>
      </c>
      <c r="F1683" s="283">
        <f t="shared" si="1182"/>
        <v>0</v>
      </c>
      <c r="G1683" s="276">
        <v>3</v>
      </c>
      <c r="H1683" s="277"/>
    </row>
    <row r="1684" spans="1:8" ht="28.5" x14ac:dyDescent="0.2">
      <c r="A1684" s="19">
        <v>3721</v>
      </c>
      <c r="B1684" s="35" t="s">
        <v>117</v>
      </c>
      <c r="C1684" s="226"/>
      <c r="D1684" s="226"/>
      <c r="E1684" s="188"/>
      <c r="F1684" s="226"/>
      <c r="G1684" s="276">
        <v>4</v>
      </c>
      <c r="H1684" s="277"/>
    </row>
    <row r="1685" spans="1:8" x14ac:dyDescent="0.2">
      <c r="A1685" s="15">
        <v>38</v>
      </c>
      <c r="B1685" s="16" t="s">
        <v>38</v>
      </c>
      <c r="C1685" s="282">
        <f t="shared" ref="C1685:D1685" si="1183">SUM(C1686+C1688)</f>
        <v>0</v>
      </c>
      <c r="D1685" s="282">
        <f t="shared" si="1183"/>
        <v>0</v>
      </c>
      <c r="E1685" s="282">
        <f t="shared" ref="E1685:F1685" si="1184">SUM(E1686+E1688)</f>
        <v>0</v>
      </c>
      <c r="F1685" s="282">
        <f t="shared" si="1184"/>
        <v>0</v>
      </c>
      <c r="G1685" s="276">
        <v>2</v>
      </c>
      <c r="H1685" s="277"/>
    </row>
    <row r="1686" spans="1:8" x14ac:dyDescent="0.2">
      <c r="A1686" s="17">
        <v>381</v>
      </c>
      <c r="B1686" s="18" t="s">
        <v>39</v>
      </c>
      <c r="C1686" s="283">
        <f t="shared" ref="C1686:F1686" si="1185">SUM(C1687)</f>
        <v>0</v>
      </c>
      <c r="D1686" s="283">
        <f t="shared" si="1185"/>
        <v>0</v>
      </c>
      <c r="E1686" s="283">
        <f t="shared" si="1185"/>
        <v>0</v>
      </c>
      <c r="F1686" s="283">
        <f t="shared" si="1185"/>
        <v>0</v>
      </c>
      <c r="G1686" s="276">
        <v>3</v>
      </c>
      <c r="H1686" s="277"/>
    </row>
    <row r="1687" spans="1:8" x14ac:dyDescent="0.2">
      <c r="A1687" s="19">
        <v>3811</v>
      </c>
      <c r="B1687" s="35" t="s">
        <v>40</v>
      </c>
      <c r="C1687" s="284"/>
      <c r="D1687" s="284"/>
      <c r="E1687" s="285"/>
      <c r="F1687" s="284"/>
      <c r="G1687" s="276">
        <v>4</v>
      </c>
      <c r="H1687" s="277"/>
    </row>
    <row r="1688" spans="1:8" x14ac:dyDescent="0.2">
      <c r="A1688" s="17">
        <v>383</v>
      </c>
      <c r="B1688" s="18" t="s">
        <v>223</v>
      </c>
      <c r="C1688" s="283">
        <f t="shared" ref="C1688:F1688" si="1186">SUM(C1689)</f>
        <v>0</v>
      </c>
      <c r="D1688" s="283">
        <f t="shared" si="1186"/>
        <v>0</v>
      </c>
      <c r="E1688" s="283">
        <f t="shared" si="1186"/>
        <v>0</v>
      </c>
      <c r="F1688" s="283">
        <f t="shared" si="1186"/>
        <v>0</v>
      </c>
      <c r="G1688" s="276">
        <v>3</v>
      </c>
      <c r="H1688" s="277"/>
    </row>
    <row r="1689" spans="1:8" x14ac:dyDescent="0.2">
      <c r="A1689" s="19">
        <v>3835</v>
      </c>
      <c r="B1689" s="35" t="s">
        <v>226</v>
      </c>
      <c r="C1689" s="226"/>
      <c r="D1689" s="226"/>
      <c r="E1689" s="188"/>
      <c r="F1689" s="226"/>
      <c r="G1689" s="276">
        <v>4</v>
      </c>
      <c r="H1689" s="277"/>
    </row>
    <row r="1690" spans="1:8" ht="42.75" x14ac:dyDescent="0.2">
      <c r="A1690" s="15">
        <v>41</v>
      </c>
      <c r="B1690" s="16" t="s">
        <v>118</v>
      </c>
      <c r="C1690" s="282">
        <f t="shared" ref="C1690:F1691" si="1187">SUM(C1691)</f>
        <v>0</v>
      </c>
      <c r="D1690" s="282">
        <f t="shared" si="1187"/>
        <v>0</v>
      </c>
      <c r="E1690" s="282">
        <f t="shared" si="1187"/>
        <v>0</v>
      </c>
      <c r="F1690" s="282">
        <f t="shared" si="1187"/>
        <v>0</v>
      </c>
      <c r="G1690" s="276">
        <v>2</v>
      </c>
      <c r="H1690" s="277"/>
    </row>
    <row r="1691" spans="1:8" x14ac:dyDescent="0.2">
      <c r="A1691" s="17">
        <v>412</v>
      </c>
      <c r="B1691" s="18" t="s">
        <v>119</v>
      </c>
      <c r="C1691" s="283">
        <f t="shared" si="1187"/>
        <v>0</v>
      </c>
      <c r="D1691" s="283">
        <f t="shared" si="1187"/>
        <v>0</v>
      </c>
      <c r="E1691" s="283">
        <f t="shared" si="1187"/>
        <v>0</v>
      </c>
      <c r="F1691" s="283">
        <f t="shared" si="1187"/>
        <v>0</v>
      </c>
      <c r="G1691" s="276">
        <v>3</v>
      </c>
      <c r="H1691" s="277"/>
    </row>
    <row r="1692" spans="1:8" x14ac:dyDescent="0.2">
      <c r="A1692" s="19">
        <v>4123</v>
      </c>
      <c r="B1692" s="35" t="s">
        <v>120</v>
      </c>
      <c r="C1692" s="226"/>
      <c r="D1692" s="226"/>
      <c r="E1692" s="188"/>
      <c r="F1692" s="226"/>
      <c r="G1692" s="276">
        <v>4</v>
      </c>
      <c r="H1692" s="277"/>
    </row>
    <row r="1693" spans="1:8" ht="28.5" x14ac:dyDescent="0.2">
      <c r="A1693" s="15">
        <v>42</v>
      </c>
      <c r="B1693" s="16" t="s">
        <v>51</v>
      </c>
      <c r="C1693" s="282">
        <f t="shared" ref="C1693:D1693" si="1188">SUM(C1694+C1699+C1701)</f>
        <v>0</v>
      </c>
      <c r="D1693" s="282">
        <f t="shared" si="1188"/>
        <v>0</v>
      </c>
      <c r="E1693" s="282">
        <f t="shared" ref="E1693:F1693" si="1189">SUM(E1694+E1699+E1701)</f>
        <v>0</v>
      </c>
      <c r="F1693" s="282">
        <f t="shared" si="1189"/>
        <v>0</v>
      </c>
      <c r="G1693" s="276">
        <v>2</v>
      </c>
      <c r="H1693" s="277"/>
    </row>
    <row r="1694" spans="1:8" x14ac:dyDescent="0.2">
      <c r="A1694" s="17">
        <v>422</v>
      </c>
      <c r="B1694" s="18" t="s">
        <v>52</v>
      </c>
      <c r="C1694" s="283">
        <f t="shared" ref="C1694:D1694" si="1190">SUM(C1695:C1698)</f>
        <v>0</v>
      </c>
      <c r="D1694" s="283">
        <f t="shared" si="1190"/>
        <v>0</v>
      </c>
      <c r="E1694" s="283">
        <f t="shared" ref="E1694" si="1191">SUM(E1695:E1698)</f>
        <v>0</v>
      </c>
      <c r="F1694" s="283">
        <f t="shared" ref="F1694" si="1192">SUM(F1695:F1698)</f>
        <v>0</v>
      </c>
      <c r="G1694" s="276">
        <v>3</v>
      </c>
      <c r="H1694" s="277"/>
    </row>
    <row r="1695" spans="1:8" x14ac:dyDescent="0.2">
      <c r="A1695" s="19">
        <v>4221</v>
      </c>
      <c r="B1695" s="35" t="s">
        <v>121</v>
      </c>
      <c r="C1695" s="226"/>
      <c r="D1695" s="226"/>
      <c r="E1695" s="188"/>
      <c r="F1695" s="226"/>
      <c r="G1695" s="276">
        <v>4</v>
      </c>
      <c r="H1695" s="277"/>
    </row>
    <row r="1696" spans="1:8" x14ac:dyDescent="0.2">
      <c r="A1696" s="19">
        <v>4222</v>
      </c>
      <c r="B1696" s="35" t="s">
        <v>122</v>
      </c>
      <c r="C1696" s="226"/>
      <c r="D1696" s="226"/>
      <c r="E1696" s="188"/>
      <c r="F1696" s="226"/>
      <c r="G1696" s="276">
        <v>4</v>
      </c>
      <c r="H1696" s="277"/>
    </row>
    <row r="1697" spans="1:8" x14ac:dyDescent="0.2">
      <c r="A1697" s="19">
        <v>4223</v>
      </c>
      <c r="B1697" s="35" t="s">
        <v>157</v>
      </c>
      <c r="C1697" s="226"/>
      <c r="D1697" s="226"/>
      <c r="E1697" s="188"/>
      <c r="F1697" s="226"/>
      <c r="G1697" s="276">
        <v>4</v>
      </c>
      <c r="H1697" s="277"/>
    </row>
    <row r="1698" spans="1:8" ht="28.5" x14ac:dyDescent="0.2">
      <c r="A1698" s="19">
        <v>4224</v>
      </c>
      <c r="B1698" s="35" t="s">
        <v>53</v>
      </c>
      <c r="C1698" s="226"/>
      <c r="D1698" s="226"/>
      <c r="E1698" s="188"/>
      <c r="F1698" s="226"/>
      <c r="G1698" s="276">
        <v>4</v>
      </c>
      <c r="H1698" s="277"/>
    </row>
    <row r="1699" spans="1:8" x14ac:dyDescent="0.2">
      <c r="A1699" s="17">
        <v>423</v>
      </c>
      <c r="B1699" s="18" t="s">
        <v>167</v>
      </c>
      <c r="C1699" s="283">
        <f t="shared" ref="C1699:F1699" si="1193">SUM(C1700)</f>
        <v>0</v>
      </c>
      <c r="D1699" s="283">
        <f t="shared" si="1193"/>
        <v>0</v>
      </c>
      <c r="E1699" s="283">
        <f t="shared" si="1193"/>
        <v>0</v>
      </c>
      <c r="F1699" s="283">
        <f t="shared" si="1193"/>
        <v>0</v>
      </c>
      <c r="G1699" s="276">
        <v>3</v>
      </c>
      <c r="H1699" s="277"/>
    </row>
    <row r="1700" spans="1:8" ht="28.5" x14ac:dyDescent="0.2">
      <c r="A1700" s="19">
        <v>4231</v>
      </c>
      <c r="B1700" s="35" t="s">
        <v>200</v>
      </c>
      <c r="C1700" s="284"/>
      <c r="D1700" s="284"/>
      <c r="E1700" s="285"/>
      <c r="F1700" s="284"/>
      <c r="G1700" s="276">
        <v>4</v>
      </c>
      <c r="H1700" s="277"/>
    </row>
    <row r="1701" spans="1:8" ht="28.5" x14ac:dyDescent="0.2">
      <c r="A1701" s="17">
        <v>426</v>
      </c>
      <c r="B1701" s="18" t="s">
        <v>123</v>
      </c>
      <c r="C1701" s="283">
        <f t="shared" ref="C1701:F1701" si="1194">SUM(C1702)</f>
        <v>0</v>
      </c>
      <c r="D1701" s="283">
        <f t="shared" si="1194"/>
        <v>0</v>
      </c>
      <c r="E1701" s="283">
        <f t="shared" si="1194"/>
        <v>0</v>
      </c>
      <c r="F1701" s="283">
        <f t="shared" si="1194"/>
        <v>0</v>
      </c>
      <c r="G1701" s="276">
        <v>3</v>
      </c>
      <c r="H1701" s="277"/>
    </row>
    <row r="1702" spans="1:8" x14ac:dyDescent="0.2">
      <c r="A1702" s="19">
        <v>4262</v>
      </c>
      <c r="B1702" s="35" t="s">
        <v>124</v>
      </c>
      <c r="C1702" s="226"/>
      <c r="D1702" s="226"/>
      <c r="E1702" s="188"/>
      <c r="F1702" s="226"/>
      <c r="G1702" s="276">
        <v>4</v>
      </c>
      <c r="H1702" s="277"/>
    </row>
    <row r="1703" spans="1:8" ht="28.5" x14ac:dyDescent="0.2">
      <c r="A1703" s="9">
        <v>3602</v>
      </c>
      <c r="B1703" s="10" t="s">
        <v>131</v>
      </c>
      <c r="C1703" s="279">
        <f t="shared" ref="C1703:E1703" si="1195">C1704+C1716</f>
        <v>0</v>
      </c>
      <c r="D1703" s="279">
        <f t="shared" si="1195"/>
        <v>0</v>
      </c>
      <c r="E1703" s="279">
        <f t="shared" si="1195"/>
        <v>0</v>
      </c>
      <c r="F1703" s="279">
        <f t="shared" ref="F1703" si="1196">F1704+F1716</f>
        <v>0</v>
      </c>
      <c r="G1703" s="276" t="s">
        <v>16</v>
      </c>
      <c r="H1703" s="445"/>
    </row>
    <row r="1704" spans="1:8" ht="42.75" x14ac:dyDescent="0.2">
      <c r="A1704" s="11" t="s">
        <v>375</v>
      </c>
      <c r="B1704" s="12" t="s">
        <v>376</v>
      </c>
      <c r="C1704" s="280">
        <f t="shared" ref="C1704:F1704" si="1197">C1705+0</f>
        <v>0</v>
      </c>
      <c r="D1704" s="280">
        <f t="shared" si="1197"/>
        <v>0</v>
      </c>
      <c r="E1704" s="280">
        <f t="shared" si="1197"/>
        <v>0</v>
      </c>
      <c r="F1704" s="280">
        <f t="shared" si="1197"/>
        <v>0</v>
      </c>
      <c r="G1704" s="276" t="s">
        <v>19</v>
      </c>
      <c r="H1704" s="277"/>
    </row>
    <row r="1705" spans="1:8" x14ac:dyDescent="0.2">
      <c r="A1705" s="13">
        <v>11</v>
      </c>
      <c r="B1705" s="14" t="s">
        <v>20</v>
      </c>
      <c r="C1705" s="281">
        <f t="shared" ref="C1705:D1705" si="1198">C1706+C1709</f>
        <v>0</v>
      </c>
      <c r="D1705" s="281">
        <f t="shared" si="1198"/>
        <v>0</v>
      </c>
      <c r="E1705" s="281">
        <f t="shared" ref="E1705:F1705" si="1199">E1706+E1709</f>
        <v>0</v>
      </c>
      <c r="F1705" s="281">
        <f t="shared" si="1199"/>
        <v>0</v>
      </c>
      <c r="G1705" s="276" t="s">
        <v>21</v>
      </c>
      <c r="H1705" s="277"/>
    </row>
    <row r="1706" spans="1:8" x14ac:dyDescent="0.2">
      <c r="A1706" s="15">
        <v>32</v>
      </c>
      <c r="B1706" s="16" t="s">
        <v>22</v>
      </c>
      <c r="C1706" s="282">
        <f t="shared" ref="C1706:F1707" si="1200">C1707</f>
        <v>0</v>
      </c>
      <c r="D1706" s="282">
        <f t="shared" si="1200"/>
        <v>0</v>
      </c>
      <c r="E1706" s="282">
        <f t="shared" si="1200"/>
        <v>0</v>
      </c>
      <c r="F1706" s="282">
        <f t="shared" si="1200"/>
        <v>0</v>
      </c>
      <c r="G1706" s="276">
        <v>2</v>
      </c>
      <c r="H1706" s="277"/>
    </row>
    <row r="1707" spans="1:8" x14ac:dyDescent="0.2">
      <c r="A1707" s="17">
        <v>321</v>
      </c>
      <c r="B1707" s="18" t="s">
        <v>102</v>
      </c>
      <c r="C1707" s="283">
        <f t="shared" si="1200"/>
        <v>0</v>
      </c>
      <c r="D1707" s="283">
        <f t="shared" si="1200"/>
        <v>0</v>
      </c>
      <c r="E1707" s="283">
        <f t="shared" si="1200"/>
        <v>0</v>
      </c>
      <c r="F1707" s="283">
        <f t="shared" si="1200"/>
        <v>0</v>
      </c>
      <c r="G1707" s="276">
        <v>3</v>
      </c>
      <c r="H1707" s="277"/>
    </row>
    <row r="1708" spans="1:8" x14ac:dyDescent="0.2">
      <c r="A1708" s="19">
        <v>3211</v>
      </c>
      <c r="B1708" s="35" t="s">
        <v>103</v>
      </c>
      <c r="C1708" s="377"/>
      <c r="D1708" s="377"/>
      <c r="E1708" s="378"/>
      <c r="F1708" s="377"/>
      <c r="G1708" s="276">
        <v>4</v>
      </c>
      <c r="H1708" s="277"/>
    </row>
    <row r="1709" spans="1:8" ht="28.5" x14ac:dyDescent="0.2">
      <c r="A1709" s="15">
        <v>42</v>
      </c>
      <c r="B1709" s="16" t="s">
        <v>51</v>
      </c>
      <c r="C1709" s="282">
        <f t="shared" ref="C1709:E1709" si="1201">C1710+C1714</f>
        <v>0</v>
      </c>
      <c r="D1709" s="282">
        <f t="shared" si="1201"/>
        <v>0</v>
      </c>
      <c r="E1709" s="282">
        <f t="shared" si="1201"/>
        <v>0</v>
      </c>
      <c r="F1709" s="282">
        <f t="shared" ref="F1709" si="1202">F1710+F1714</f>
        <v>0</v>
      </c>
      <c r="G1709" s="276">
        <v>2</v>
      </c>
      <c r="H1709" s="277"/>
    </row>
    <row r="1710" spans="1:8" x14ac:dyDescent="0.2">
      <c r="A1710" s="17">
        <v>422</v>
      </c>
      <c r="B1710" s="18" t="s">
        <v>52</v>
      </c>
      <c r="C1710" s="283">
        <f t="shared" ref="C1710:E1710" si="1203">SUM(C1711:C1713)</f>
        <v>0</v>
      </c>
      <c r="D1710" s="283">
        <f t="shared" si="1203"/>
        <v>0</v>
      </c>
      <c r="E1710" s="283">
        <f t="shared" si="1203"/>
        <v>0</v>
      </c>
      <c r="F1710" s="283">
        <f t="shared" ref="F1710" si="1204">SUM(F1711:F1713)</f>
        <v>0</v>
      </c>
      <c r="G1710" s="276">
        <v>3</v>
      </c>
      <c r="H1710" s="277"/>
    </row>
    <row r="1711" spans="1:8" x14ac:dyDescent="0.2">
      <c r="A1711" s="381">
        <v>4221</v>
      </c>
      <c r="B1711" s="446" t="s">
        <v>121</v>
      </c>
      <c r="C1711" s="232"/>
      <c r="D1711" s="232"/>
      <c r="E1711" s="111"/>
      <c r="F1711" s="232"/>
      <c r="G1711" s="276">
        <v>4</v>
      </c>
      <c r="H1711" s="277"/>
    </row>
    <row r="1712" spans="1:8" x14ac:dyDescent="0.2">
      <c r="A1712" s="19">
        <v>4222</v>
      </c>
      <c r="B1712" s="35" t="s">
        <v>122</v>
      </c>
      <c r="C1712" s="227"/>
      <c r="D1712" s="227"/>
      <c r="E1712" s="75"/>
      <c r="F1712" s="227"/>
      <c r="G1712" s="276">
        <v>4</v>
      </c>
      <c r="H1712" s="277"/>
    </row>
    <row r="1713" spans="1:8" ht="28.5" x14ac:dyDescent="0.2">
      <c r="A1713" s="19">
        <v>4224</v>
      </c>
      <c r="B1713" s="20" t="s">
        <v>53</v>
      </c>
      <c r="C1713" s="344"/>
      <c r="D1713" s="344"/>
      <c r="E1713" s="345"/>
      <c r="F1713" s="344"/>
      <c r="G1713" s="276">
        <v>4</v>
      </c>
      <c r="H1713" s="277"/>
    </row>
    <row r="1714" spans="1:8" ht="28.5" x14ac:dyDescent="0.2">
      <c r="A1714" s="379">
        <v>426</v>
      </c>
      <c r="B1714" s="380" t="s">
        <v>123</v>
      </c>
      <c r="C1714" s="447">
        <f t="shared" ref="C1714:F1714" si="1205">C1715</f>
        <v>0</v>
      </c>
      <c r="D1714" s="447">
        <f t="shared" si="1205"/>
        <v>0</v>
      </c>
      <c r="E1714" s="447">
        <f t="shared" si="1205"/>
        <v>0</v>
      </c>
      <c r="F1714" s="447">
        <f t="shared" si="1205"/>
        <v>0</v>
      </c>
      <c r="G1714" s="276">
        <v>3</v>
      </c>
      <c r="H1714" s="277"/>
    </row>
    <row r="1715" spans="1:8" x14ac:dyDescent="0.2">
      <c r="A1715" s="381">
        <v>4262</v>
      </c>
      <c r="B1715" s="446" t="s">
        <v>124</v>
      </c>
      <c r="C1715" s="344"/>
      <c r="D1715" s="344"/>
      <c r="E1715" s="345"/>
      <c r="F1715" s="344"/>
      <c r="G1715" s="276">
        <v>4</v>
      </c>
      <c r="H1715" s="277"/>
    </row>
    <row r="1716" spans="1:8" ht="28.5" x14ac:dyDescent="0.2">
      <c r="A1716" s="11" t="s">
        <v>377</v>
      </c>
      <c r="B1716" s="12" t="s">
        <v>378</v>
      </c>
      <c r="C1716" s="280">
        <f t="shared" ref="C1716:E1716" si="1206">C1717+C1722+0</f>
        <v>0</v>
      </c>
      <c r="D1716" s="280">
        <f t="shared" si="1206"/>
        <v>0</v>
      </c>
      <c r="E1716" s="280">
        <f t="shared" si="1206"/>
        <v>0</v>
      </c>
      <c r="F1716" s="280">
        <f t="shared" ref="F1716" si="1207">F1717+F1722+0</f>
        <v>0</v>
      </c>
      <c r="G1716" s="448" t="s">
        <v>19</v>
      </c>
      <c r="H1716" s="449"/>
    </row>
    <row r="1717" spans="1:8" x14ac:dyDescent="0.2">
      <c r="A1717" s="13">
        <v>11</v>
      </c>
      <c r="B1717" s="14" t="s">
        <v>20</v>
      </c>
      <c r="C1717" s="281">
        <f t="shared" ref="C1717:F1717" si="1208">C1718</f>
        <v>0</v>
      </c>
      <c r="D1717" s="281">
        <f t="shared" si="1208"/>
        <v>0</v>
      </c>
      <c r="E1717" s="281">
        <f t="shared" si="1208"/>
        <v>0</v>
      </c>
      <c r="F1717" s="281">
        <f t="shared" si="1208"/>
        <v>0</v>
      </c>
      <c r="G1717" s="448" t="s">
        <v>21</v>
      </c>
      <c r="H1717" s="449"/>
    </row>
    <row r="1718" spans="1:8" x14ac:dyDescent="0.2">
      <c r="A1718" s="15">
        <v>32</v>
      </c>
      <c r="B1718" s="16" t="s">
        <v>22</v>
      </c>
      <c r="C1718" s="282">
        <f t="shared" ref="C1718:F1718" si="1209">SUM(C1719)</f>
        <v>0</v>
      </c>
      <c r="D1718" s="282">
        <f t="shared" si="1209"/>
        <v>0</v>
      </c>
      <c r="E1718" s="282">
        <f t="shared" si="1209"/>
        <v>0</v>
      </c>
      <c r="F1718" s="282">
        <f t="shared" si="1209"/>
        <v>0</v>
      </c>
      <c r="G1718" s="287">
        <v>2</v>
      </c>
      <c r="H1718" s="449"/>
    </row>
    <row r="1719" spans="1:8" x14ac:dyDescent="0.2">
      <c r="A1719" s="17">
        <v>323</v>
      </c>
      <c r="B1719" s="18" t="s">
        <v>23</v>
      </c>
      <c r="C1719" s="283">
        <f t="shared" ref="C1719:E1719" si="1210">SUM(C1720+C1721)</f>
        <v>0</v>
      </c>
      <c r="D1719" s="283">
        <f t="shared" si="1210"/>
        <v>0</v>
      </c>
      <c r="E1719" s="283">
        <f t="shared" si="1210"/>
        <v>0</v>
      </c>
      <c r="F1719" s="283">
        <f t="shared" ref="F1719" si="1211">SUM(F1720+F1721)</f>
        <v>0</v>
      </c>
      <c r="G1719" s="276">
        <v>3</v>
      </c>
      <c r="H1719" s="449"/>
    </row>
    <row r="1720" spans="1:8" x14ac:dyDescent="0.2">
      <c r="A1720" s="67">
        <v>3233</v>
      </c>
      <c r="B1720" s="35" t="s">
        <v>25</v>
      </c>
      <c r="C1720" s="226"/>
      <c r="D1720" s="226"/>
      <c r="E1720" s="188"/>
      <c r="F1720" s="226"/>
      <c r="G1720" s="450">
        <v>4</v>
      </c>
      <c r="H1720" s="449"/>
    </row>
    <row r="1721" spans="1:8" x14ac:dyDescent="0.2">
      <c r="A1721" s="19">
        <v>3237</v>
      </c>
      <c r="B1721" s="35" t="s">
        <v>26</v>
      </c>
      <c r="C1721" s="226"/>
      <c r="D1721" s="226"/>
      <c r="E1721" s="188"/>
      <c r="F1721" s="226"/>
      <c r="G1721" s="448">
        <v>4</v>
      </c>
      <c r="H1721" s="449"/>
    </row>
    <row r="1722" spans="1:8" x14ac:dyDescent="0.2">
      <c r="A1722" s="13">
        <v>12</v>
      </c>
      <c r="B1722" s="14" t="s">
        <v>86</v>
      </c>
      <c r="C1722" s="281">
        <f t="shared" ref="C1722:F1722" si="1212">C1723</f>
        <v>0</v>
      </c>
      <c r="D1722" s="281">
        <f t="shared" si="1212"/>
        <v>0</v>
      </c>
      <c r="E1722" s="281">
        <f t="shared" si="1212"/>
        <v>0</v>
      </c>
      <c r="F1722" s="281">
        <f t="shared" si="1212"/>
        <v>0</v>
      </c>
      <c r="G1722" s="448" t="s">
        <v>87</v>
      </c>
      <c r="H1722" s="449"/>
    </row>
    <row r="1723" spans="1:8" x14ac:dyDescent="0.2">
      <c r="A1723" s="15">
        <v>32</v>
      </c>
      <c r="B1723" s="16" t="s">
        <v>22</v>
      </c>
      <c r="C1723" s="282">
        <f t="shared" ref="C1723:F1723" si="1213">SUM(C1724)</f>
        <v>0</v>
      </c>
      <c r="D1723" s="282">
        <f t="shared" si="1213"/>
        <v>0</v>
      </c>
      <c r="E1723" s="282">
        <f t="shared" si="1213"/>
        <v>0</v>
      </c>
      <c r="F1723" s="282">
        <f t="shared" si="1213"/>
        <v>0</v>
      </c>
      <c r="G1723" s="287">
        <v>2</v>
      </c>
      <c r="H1723" s="449"/>
    </row>
    <row r="1724" spans="1:8" x14ac:dyDescent="0.2">
      <c r="A1724" s="17">
        <v>323</v>
      </c>
      <c r="B1724" s="18" t="s">
        <v>23</v>
      </c>
      <c r="C1724" s="283">
        <f t="shared" ref="C1724:E1724" si="1214">SUM(C1725+C1726)</f>
        <v>0</v>
      </c>
      <c r="D1724" s="283">
        <f t="shared" si="1214"/>
        <v>0</v>
      </c>
      <c r="E1724" s="283">
        <f t="shared" si="1214"/>
        <v>0</v>
      </c>
      <c r="F1724" s="283">
        <f t="shared" ref="F1724" si="1215">SUM(F1725+F1726)</f>
        <v>0</v>
      </c>
      <c r="G1724" s="276">
        <v>3</v>
      </c>
      <c r="H1724" s="449"/>
    </row>
    <row r="1725" spans="1:8" x14ac:dyDescent="0.2">
      <c r="A1725" s="19">
        <v>3233</v>
      </c>
      <c r="B1725" s="35" t="s">
        <v>25</v>
      </c>
      <c r="C1725" s="226"/>
      <c r="D1725" s="226"/>
      <c r="E1725" s="188"/>
      <c r="F1725" s="226"/>
      <c r="G1725" s="448">
        <v>4</v>
      </c>
      <c r="H1725" s="449"/>
    </row>
    <row r="1726" spans="1:8" x14ac:dyDescent="0.2">
      <c r="A1726" s="19">
        <v>3237</v>
      </c>
      <c r="B1726" s="35" t="s">
        <v>26</v>
      </c>
      <c r="C1726" s="226"/>
      <c r="D1726" s="226"/>
      <c r="E1726" s="188"/>
      <c r="F1726" s="226"/>
      <c r="G1726" s="448">
        <v>4</v>
      </c>
      <c r="H1726" s="449"/>
    </row>
    <row r="1727" spans="1:8" ht="28.5" x14ac:dyDescent="0.2">
      <c r="A1727" s="33">
        <v>38028</v>
      </c>
      <c r="B1727" s="34" t="s">
        <v>379</v>
      </c>
      <c r="C1727" s="278">
        <f t="shared" ref="C1727:E1727" si="1216">C1728+C1744</f>
        <v>0</v>
      </c>
      <c r="D1727" s="278">
        <f t="shared" si="1216"/>
        <v>0</v>
      </c>
      <c r="E1727" s="278">
        <f t="shared" si="1216"/>
        <v>0</v>
      </c>
      <c r="F1727" s="278">
        <f t="shared" ref="F1727" si="1217">F1728+F1744</f>
        <v>0</v>
      </c>
      <c r="G1727" s="276" t="s">
        <v>14</v>
      </c>
      <c r="H1727" s="277"/>
    </row>
    <row r="1728" spans="1:8" ht="28.5" x14ac:dyDescent="0.2">
      <c r="A1728" s="9">
        <v>3602</v>
      </c>
      <c r="B1728" s="10" t="s">
        <v>131</v>
      </c>
      <c r="C1728" s="279">
        <f t="shared" ref="C1728:F1728" si="1218">C1729</f>
        <v>0</v>
      </c>
      <c r="D1728" s="279">
        <f t="shared" si="1218"/>
        <v>0</v>
      </c>
      <c r="E1728" s="279">
        <f t="shared" si="1218"/>
        <v>0</v>
      </c>
      <c r="F1728" s="279">
        <f t="shared" si="1218"/>
        <v>0</v>
      </c>
      <c r="G1728" s="276" t="s">
        <v>16</v>
      </c>
      <c r="H1728" s="445"/>
    </row>
    <row r="1729" spans="1:8" ht="42.75" x14ac:dyDescent="0.2">
      <c r="A1729" s="11" t="s">
        <v>380</v>
      </c>
      <c r="B1729" s="12" t="s">
        <v>381</v>
      </c>
      <c r="C1729" s="280">
        <f t="shared" ref="C1729:F1729" si="1219">C1730+0</f>
        <v>0</v>
      </c>
      <c r="D1729" s="280">
        <f t="shared" si="1219"/>
        <v>0</v>
      </c>
      <c r="E1729" s="280">
        <f t="shared" si="1219"/>
        <v>0</v>
      </c>
      <c r="F1729" s="280">
        <f t="shared" si="1219"/>
        <v>0</v>
      </c>
      <c r="G1729" s="276" t="s">
        <v>19</v>
      </c>
      <c r="H1729" s="277"/>
    </row>
    <row r="1730" spans="1:8" x14ac:dyDescent="0.2">
      <c r="A1730" s="13">
        <v>11</v>
      </c>
      <c r="B1730" s="14" t="s">
        <v>20</v>
      </c>
      <c r="C1730" s="281">
        <f t="shared" ref="C1730:D1730" si="1220">C1731+C1734</f>
        <v>0</v>
      </c>
      <c r="D1730" s="281">
        <f t="shared" si="1220"/>
        <v>0</v>
      </c>
      <c r="E1730" s="281">
        <f t="shared" ref="E1730:F1730" si="1221">E1731+E1734</f>
        <v>0</v>
      </c>
      <c r="F1730" s="281">
        <f t="shared" si="1221"/>
        <v>0</v>
      </c>
      <c r="G1730" s="276" t="s">
        <v>21</v>
      </c>
      <c r="H1730" s="277"/>
    </row>
    <row r="1731" spans="1:8" ht="42.75" x14ac:dyDescent="0.2">
      <c r="A1731" s="15">
        <v>41</v>
      </c>
      <c r="B1731" s="16" t="s">
        <v>118</v>
      </c>
      <c r="C1731" s="282">
        <f t="shared" ref="C1731:F1732" si="1222">C1732</f>
        <v>0</v>
      </c>
      <c r="D1731" s="282">
        <f t="shared" si="1222"/>
        <v>0</v>
      </c>
      <c r="E1731" s="282">
        <f t="shared" si="1222"/>
        <v>0</v>
      </c>
      <c r="F1731" s="282">
        <f t="shared" si="1222"/>
        <v>0</v>
      </c>
      <c r="G1731" s="276">
        <v>2</v>
      </c>
      <c r="H1731" s="277"/>
    </row>
    <row r="1732" spans="1:8" x14ac:dyDescent="0.2">
      <c r="A1732" s="17">
        <v>412</v>
      </c>
      <c r="B1732" s="18" t="s">
        <v>119</v>
      </c>
      <c r="C1732" s="283">
        <f t="shared" si="1222"/>
        <v>0</v>
      </c>
      <c r="D1732" s="283">
        <f t="shared" si="1222"/>
        <v>0</v>
      </c>
      <c r="E1732" s="283">
        <f t="shared" si="1222"/>
        <v>0</v>
      </c>
      <c r="F1732" s="283">
        <f t="shared" si="1222"/>
        <v>0</v>
      </c>
      <c r="G1732" s="276">
        <v>3</v>
      </c>
      <c r="H1732" s="277"/>
    </row>
    <row r="1733" spans="1:8" x14ac:dyDescent="0.2">
      <c r="A1733" s="19">
        <v>4123</v>
      </c>
      <c r="B1733" s="35" t="s">
        <v>120</v>
      </c>
      <c r="C1733" s="284"/>
      <c r="D1733" s="284"/>
      <c r="E1733" s="285"/>
      <c r="F1733" s="284"/>
      <c r="G1733" s="276">
        <v>4</v>
      </c>
      <c r="H1733" s="277"/>
    </row>
    <row r="1734" spans="1:8" ht="28.5" x14ac:dyDescent="0.2">
      <c r="A1734" s="15">
        <v>42</v>
      </c>
      <c r="B1734" s="16" t="s">
        <v>51</v>
      </c>
      <c r="C1734" s="282">
        <f t="shared" ref="C1734:D1734" si="1223">C1735+C1737</f>
        <v>0</v>
      </c>
      <c r="D1734" s="282">
        <f t="shared" si="1223"/>
        <v>0</v>
      </c>
      <c r="E1734" s="282">
        <f t="shared" ref="E1734:F1734" si="1224">E1735+E1737</f>
        <v>0</v>
      </c>
      <c r="F1734" s="282">
        <f t="shared" si="1224"/>
        <v>0</v>
      </c>
      <c r="G1734" s="276">
        <v>2</v>
      </c>
      <c r="H1734" s="277"/>
    </row>
    <row r="1735" spans="1:8" x14ac:dyDescent="0.2">
      <c r="A1735" s="17">
        <v>421</v>
      </c>
      <c r="B1735" s="18" t="s">
        <v>143</v>
      </c>
      <c r="C1735" s="283">
        <f t="shared" ref="C1735:F1735" si="1225">C1736</f>
        <v>0</v>
      </c>
      <c r="D1735" s="283">
        <f t="shared" si="1225"/>
        <v>0</v>
      </c>
      <c r="E1735" s="283">
        <f t="shared" si="1225"/>
        <v>0</v>
      </c>
      <c r="F1735" s="283">
        <f t="shared" si="1225"/>
        <v>0</v>
      </c>
      <c r="G1735" s="276">
        <v>3</v>
      </c>
      <c r="H1735" s="277"/>
    </row>
    <row r="1736" spans="1:8" x14ac:dyDescent="0.2">
      <c r="A1736" s="19">
        <v>4212</v>
      </c>
      <c r="B1736" s="20" t="s">
        <v>143</v>
      </c>
      <c r="C1736" s="377"/>
      <c r="D1736" s="377"/>
      <c r="E1736" s="378"/>
      <c r="F1736" s="377"/>
      <c r="G1736" s="276">
        <v>4</v>
      </c>
      <c r="H1736" s="277"/>
    </row>
    <row r="1737" spans="1:8" x14ac:dyDescent="0.2">
      <c r="A1737" s="17">
        <v>422</v>
      </c>
      <c r="B1737" s="18" t="s">
        <v>52</v>
      </c>
      <c r="C1737" s="283">
        <f t="shared" ref="C1737:D1737" si="1226">SUM(C1738:C1743)</f>
        <v>0</v>
      </c>
      <c r="D1737" s="283">
        <f t="shared" si="1226"/>
        <v>0</v>
      </c>
      <c r="E1737" s="283">
        <f t="shared" ref="E1737" si="1227">SUM(E1738:E1743)</f>
        <v>0</v>
      </c>
      <c r="F1737" s="283">
        <f t="shared" ref="F1737" si="1228">SUM(F1738:F1743)</f>
        <v>0</v>
      </c>
      <c r="G1737" s="276">
        <v>3</v>
      </c>
      <c r="H1737" s="277"/>
    </row>
    <row r="1738" spans="1:8" x14ac:dyDescent="0.2">
      <c r="A1738" s="19">
        <v>4221</v>
      </c>
      <c r="B1738" s="35" t="s">
        <v>121</v>
      </c>
      <c r="C1738" s="284"/>
      <c r="D1738" s="284"/>
      <c r="E1738" s="285"/>
      <c r="F1738" s="284"/>
      <c r="G1738" s="276">
        <v>4</v>
      </c>
      <c r="H1738" s="277"/>
    </row>
    <row r="1739" spans="1:8" x14ac:dyDescent="0.2">
      <c r="A1739" s="19">
        <v>4222</v>
      </c>
      <c r="B1739" s="35" t="s">
        <v>122</v>
      </c>
      <c r="C1739" s="284"/>
      <c r="D1739" s="284"/>
      <c r="E1739" s="285"/>
      <c r="F1739" s="284"/>
      <c r="G1739" s="276">
        <v>4</v>
      </c>
      <c r="H1739" s="277"/>
    </row>
    <row r="1740" spans="1:8" x14ac:dyDescent="0.2">
      <c r="A1740" s="19">
        <v>4223</v>
      </c>
      <c r="B1740" s="35" t="s">
        <v>157</v>
      </c>
      <c r="C1740" s="284"/>
      <c r="D1740" s="284"/>
      <c r="E1740" s="285"/>
      <c r="F1740" s="284"/>
      <c r="G1740" s="276">
        <v>4</v>
      </c>
      <c r="H1740" s="277"/>
    </row>
    <row r="1741" spans="1:8" ht="28.5" x14ac:dyDescent="0.2">
      <c r="A1741" s="19">
        <v>4224</v>
      </c>
      <c r="B1741" s="20" t="s">
        <v>53</v>
      </c>
      <c r="C1741" s="344"/>
      <c r="D1741" s="344"/>
      <c r="E1741" s="345"/>
      <c r="F1741" s="344"/>
      <c r="G1741" s="276">
        <v>4</v>
      </c>
      <c r="H1741" s="277"/>
    </row>
    <row r="1742" spans="1:8" x14ac:dyDescent="0.2">
      <c r="A1742" s="19">
        <v>4225</v>
      </c>
      <c r="B1742" s="35" t="s">
        <v>244</v>
      </c>
      <c r="C1742" s="284"/>
      <c r="D1742" s="284"/>
      <c r="E1742" s="285"/>
      <c r="F1742" s="284"/>
      <c r="G1742" s="276">
        <v>4</v>
      </c>
      <c r="H1742" s="277"/>
    </row>
    <row r="1743" spans="1:8" ht="28.5" x14ac:dyDescent="0.2">
      <c r="A1743" s="19">
        <v>4227</v>
      </c>
      <c r="B1743" s="35" t="s">
        <v>216</v>
      </c>
      <c r="C1743" s="284"/>
      <c r="D1743" s="284"/>
      <c r="E1743" s="285"/>
      <c r="F1743" s="284"/>
      <c r="G1743" s="276">
        <v>4</v>
      </c>
      <c r="H1743" s="277"/>
    </row>
    <row r="1744" spans="1:8" ht="28.5" x14ac:dyDescent="0.2">
      <c r="A1744" s="9">
        <v>3605</v>
      </c>
      <c r="B1744" s="10" t="s">
        <v>233</v>
      </c>
      <c r="C1744" s="279">
        <f t="shared" ref="C1744:F1744" si="1229">C1745+0+0</f>
        <v>0</v>
      </c>
      <c r="D1744" s="279">
        <f t="shared" si="1229"/>
        <v>0</v>
      </c>
      <c r="E1744" s="279">
        <f t="shared" si="1229"/>
        <v>0</v>
      </c>
      <c r="F1744" s="279">
        <f t="shared" si="1229"/>
        <v>0</v>
      </c>
      <c r="G1744" s="276" t="s">
        <v>16</v>
      </c>
      <c r="H1744" s="277"/>
    </row>
    <row r="1745" spans="1:8" ht="28.5" x14ac:dyDescent="0.2">
      <c r="A1745" s="11" t="s">
        <v>382</v>
      </c>
      <c r="B1745" s="12" t="s">
        <v>370</v>
      </c>
      <c r="C1745" s="280">
        <f t="shared" ref="C1745:F1745" si="1230">C1746+0+0+0+0+0</f>
        <v>0</v>
      </c>
      <c r="D1745" s="280">
        <f t="shared" si="1230"/>
        <v>0</v>
      </c>
      <c r="E1745" s="280">
        <f>E1746+0+0+0+0+0</f>
        <v>0</v>
      </c>
      <c r="F1745" s="280">
        <f t="shared" si="1230"/>
        <v>0</v>
      </c>
      <c r="G1745" s="276" t="s">
        <v>19</v>
      </c>
      <c r="H1745" s="277"/>
    </row>
    <row r="1746" spans="1:8" x14ac:dyDescent="0.2">
      <c r="A1746" s="13">
        <v>11</v>
      </c>
      <c r="B1746" s="14" t="s">
        <v>20</v>
      </c>
      <c r="C1746" s="281">
        <f t="shared" ref="C1746:F1746" si="1231">C1747</f>
        <v>0</v>
      </c>
      <c r="D1746" s="281">
        <f t="shared" si="1231"/>
        <v>0</v>
      </c>
      <c r="E1746" s="281">
        <f>E1747</f>
        <v>0</v>
      </c>
      <c r="F1746" s="281">
        <f t="shared" si="1231"/>
        <v>0</v>
      </c>
      <c r="G1746" s="276" t="s">
        <v>21</v>
      </c>
      <c r="H1746" s="277"/>
    </row>
    <row r="1747" spans="1:8" x14ac:dyDescent="0.2">
      <c r="A1747" s="15">
        <v>32</v>
      </c>
      <c r="B1747" s="16" t="s">
        <v>22</v>
      </c>
      <c r="C1747" s="282">
        <f t="shared" ref="C1747:D1747" si="1232">C1748+C1750</f>
        <v>0</v>
      </c>
      <c r="D1747" s="282">
        <f t="shared" si="1232"/>
        <v>0</v>
      </c>
      <c r="E1747" s="282">
        <f>E1748+E1750</f>
        <v>0</v>
      </c>
      <c r="F1747" s="282">
        <f t="shared" ref="F1747" si="1233">F1748+F1750</f>
        <v>0</v>
      </c>
      <c r="G1747" s="276">
        <v>2</v>
      </c>
      <c r="H1747" s="277"/>
    </row>
    <row r="1748" spans="1:8" ht="42.75" x14ac:dyDescent="0.2">
      <c r="A1748" s="17" t="s">
        <v>293</v>
      </c>
      <c r="B1748" s="18" t="s">
        <v>294</v>
      </c>
      <c r="C1748" s="283"/>
      <c r="D1748" s="283"/>
      <c r="E1748" s="283">
        <f>E1749</f>
        <v>0</v>
      </c>
      <c r="F1748" s="283"/>
      <c r="G1748" s="276">
        <v>3</v>
      </c>
      <c r="H1748" s="277"/>
    </row>
    <row r="1749" spans="1:8" ht="42.75" x14ac:dyDescent="0.2">
      <c r="A1749" s="19" t="s">
        <v>295</v>
      </c>
      <c r="B1749" s="35" t="s">
        <v>296</v>
      </c>
      <c r="C1749" s="284"/>
      <c r="D1749" s="284"/>
      <c r="E1749" s="285"/>
      <c r="F1749" s="284"/>
      <c r="G1749" s="276">
        <v>4</v>
      </c>
      <c r="H1749" s="277"/>
    </row>
    <row r="1750" spans="1:8" ht="28.5" x14ac:dyDescent="0.2">
      <c r="A1750" s="17">
        <v>329</v>
      </c>
      <c r="B1750" s="18" t="s">
        <v>29</v>
      </c>
      <c r="C1750" s="283">
        <f t="shared" ref="C1750:F1750" si="1234">C1751</f>
        <v>0</v>
      </c>
      <c r="D1750" s="283">
        <f t="shared" si="1234"/>
        <v>0</v>
      </c>
      <c r="E1750" s="283">
        <f>E1751</f>
        <v>0</v>
      </c>
      <c r="F1750" s="283">
        <f t="shared" si="1234"/>
        <v>0</v>
      </c>
      <c r="G1750" s="276">
        <v>3</v>
      </c>
      <c r="H1750" s="277"/>
    </row>
    <row r="1751" spans="1:8" x14ac:dyDescent="0.2">
      <c r="A1751" s="19">
        <v>3292</v>
      </c>
      <c r="B1751" s="35" t="s">
        <v>187</v>
      </c>
      <c r="C1751" s="284"/>
      <c r="D1751" s="284"/>
      <c r="E1751" s="285"/>
      <c r="F1751" s="284"/>
      <c r="G1751" s="276">
        <v>4</v>
      </c>
      <c r="H1751" s="277"/>
    </row>
    <row r="1752" spans="1:8" x14ac:dyDescent="0.2">
      <c r="A1752" s="258">
        <v>47893</v>
      </c>
      <c r="B1752" s="259" t="s">
        <v>383</v>
      </c>
      <c r="C1752" s="278">
        <f t="shared" ref="C1752:E1752" si="1235">SUM(C1753+C1764)</f>
        <v>0</v>
      </c>
      <c r="D1752" s="278">
        <f t="shared" si="1235"/>
        <v>0</v>
      </c>
      <c r="E1752" s="278">
        <f t="shared" si="1235"/>
        <v>0</v>
      </c>
      <c r="F1752" s="278">
        <f t="shared" ref="F1752" si="1236">SUM(F1753+F1764)</f>
        <v>0</v>
      </c>
      <c r="G1752" s="451" t="s">
        <v>14</v>
      </c>
      <c r="H1752" s="286"/>
    </row>
    <row r="1753" spans="1:8" ht="28.5" x14ac:dyDescent="0.2">
      <c r="A1753" s="9">
        <v>3602</v>
      </c>
      <c r="B1753" s="10" t="s">
        <v>131</v>
      </c>
      <c r="C1753" s="279">
        <f t="shared" ref="C1753:F1753" si="1237">SUM(C1754+0+0)</f>
        <v>0</v>
      </c>
      <c r="D1753" s="279">
        <f t="shared" si="1237"/>
        <v>0</v>
      </c>
      <c r="E1753" s="279">
        <f t="shared" si="1237"/>
        <v>0</v>
      </c>
      <c r="F1753" s="279">
        <f t="shared" si="1237"/>
        <v>0</v>
      </c>
      <c r="G1753" s="276" t="s">
        <v>16</v>
      </c>
      <c r="H1753" s="277"/>
    </row>
    <row r="1754" spans="1:8" ht="42.75" x14ac:dyDescent="0.2">
      <c r="A1754" s="11" t="s">
        <v>384</v>
      </c>
      <c r="B1754" s="12" t="s">
        <v>385</v>
      </c>
      <c r="C1754" s="280">
        <f t="shared" ref="C1754:F1754" si="1238">SUM(C1755+0)</f>
        <v>0</v>
      </c>
      <c r="D1754" s="280">
        <f t="shared" si="1238"/>
        <v>0</v>
      </c>
      <c r="E1754" s="280">
        <f t="shared" si="1238"/>
        <v>0</v>
      </c>
      <c r="F1754" s="280">
        <f t="shared" si="1238"/>
        <v>0</v>
      </c>
      <c r="G1754" s="276" t="s">
        <v>19</v>
      </c>
      <c r="H1754" s="277"/>
    </row>
    <row r="1755" spans="1:8" x14ac:dyDescent="0.2">
      <c r="A1755" s="13">
        <v>11</v>
      </c>
      <c r="B1755" s="14" t="s">
        <v>20</v>
      </c>
      <c r="C1755" s="281">
        <f t="shared" ref="C1755:E1755" si="1239">SUM(C1756+C1760)</f>
        <v>0</v>
      </c>
      <c r="D1755" s="281">
        <f t="shared" si="1239"/>
        <v>0</v>
      </c>
      <c r="E1755" s="281">
        <f t="shared" si="1239"/>
        <v>0</v>
      </c>
      <c r="F1755" s="281">
        <f t="shared" ref="F1755" si="1240">SUM(F1756+F1760)</f>
        <v>0</v>
      </c>
      <c r="G1755" s="276" t="s">
        <v>21</v>
      </c>
      <c r="H1755" s="277"/>
    </row>
    <row r="1756" spans="1:8" ht="28.5" x14ac:dyDescent="0.2">
      <c r="A1756" s="15">
        <v>42</v>
      </c>
      <c r="B1756" s="16" t="s">
        <v>51</v>
      </c>
      <c r="C1756" s="282">
        <f t="shared" ref="C1756:F1756" si="1241">C1757</f>
        <v>0</v>
      </c>
      <c r="D1756" s="282">
        <f t="shared" si="1241"/>
        <v>0</v>
      </c>
      <c r="E1756" s="282">
        <f>E1757</f>
        <v>0</v>
      </c>
      <c r="F1756" s="282">
        <f t="shared" si="1241"/>
        <v>0</v>
      </c>
      <c r="G1756" s="276">
        <v>2</v>
      </c>
      <c r="H1756" s="277"/>
    </row>
    <row r="1757" spans="1:8" x14ac:dyDescent="0.2">
      <c r="A1757" s="17">
        <v>422</v>
      </c>
      <c r="B1757" s="18" t="s">
        <v>52</v>
      </c>
      <c r="C1757" s="283">
        <f t="shared" ref="C1757:D1757" si="1242">SUM(C1758:C1759)</f>
        <v>0</v>
      </c>
      <c r="D1757" s="283">
        <f t="shared" si="1242"/>
        <v>0</v>
      </c>
      <c r="E1757" s="283">
        <f>SUM(E1758:E1759)</f>
        <v>0</v>
      </c>
      <c r="F1757" s="283">
        <f t="shared" ref="F1757" si="1243">SUM(F1758:F1759)</f>
        <v>0</v>
      </c>
      <c r="G1757" s="276">
        <v>3</v>
      </c>
      <c r="H1757" s="277"/>
    </row>
    <row r="1758" spans="1:8" x14ac:dyDescent="0.2">
      <c r="A1758" s="19">
        <v>4221</v>
      </c>
      <c r="B1758" s="35" t="s">
        <v>121</v>
      </c>
      <c r="C1758" s="284"/>
      <c r="D1758" s="284"/>
      <c r="E1758" s="285"/>
      <c r="F1758" s="284"/>
      <c r="G1758" s="276">
        <v>4</v>
      </c>
      <c r="H1758" s="277"/>
    </row>
    <row r="1759" spans="1:8" ht="28.5" x14ac:dyDescent="0.2">
      <c r="A1759" s="19">
        <v>4224</v>
      </c>
      <c r="B1759" s="35" t="s">
        <v>53</v>
      </c>
      <c r="C1759" s="284"/>
      <c r="D1759" s="284"/>
      <c r="E1759" s="285"/>
      <c r="F1759" s="284"/>
      <c r="G1759" s="276">
        <v>4</v>
      </c>
      <c r="H1759" s="277"/>
    </row>
    <row r="1760" spans="1:8" ht="28.5" x14ac:dyDescent="0.2">
      <c r="A1760" s="15">
        <v>45</v>
      </c>
      <c r="B1760" s="16" t="s">
        <v>125</v>
      </c>
      <c r="C1760" s="282">
        <f t="shared" ref="C1760:F1761" si="1244">SUM(C1761)</f>
        <v>0</v>
      </c>
      <c r="D1760" s="282">
        <f t="shared" si="1244"/>
        <v>0</v>
      </c>
      <c r="E1760" s="282">
        <f t="shared" si="1244"/>
        <v>0</v>
      </c>
      <c r="F1760" s="282">
        <f t="shared" si="1244"/>
        <v>0</v>
      </c>
      <c r="G1760" s="276">
        <v>2</v>
      </c>
      <c r="H1760" s="277"/>
    </row>
    <row r="1761" spans="1:8" ht="28.5" x14ac:dyDescent="0.2">
      <c r="A1761" s="17">
        <v>451</v>
      </c>
      <c r="B1761" s="18" t="s">
        <v>126</v>
      </c>
      <c r="C1761" s="283">
        <f t="shared" si="1244"/>
        <v>0</v>
      </c>
      <c r="D1761" s="283">
        <f t="shared" si="1244"/>
        <v>0</v>
      </c>
      <c r="E1761" s="283">
        <f t="shared" si="1244"/>
        <v>0</v>
      </c>
      <c r="F1761" s="283">
        <f t="shared" si="1244"/>
        <v>0</v>
      </c>
      <c r="G1761" s="276">
        <v>3</v>
      </c>
      <c r="H1761" s="277"/>
    </row>
    <row r="1762" spans="1:8" ht="28.5" x14ac:dyDescent="0.2">
      <c r="A1762" s="19">
        <v>4511</v>
      </c>
      <c r="B1762" s="35" t="s">
        <v>126</v>
      </c>
      <c r="C1762" s="284"/>
      <c r="D1762" s="284"/>
      <c r="E1762" s="285"/>
      <c r="F1762" s="284"/>
      <c r="G1762" s="276">
        <v>4</v>
      </c>
      <c r="H1762" s="277"/>
    </row>
    <row r="1763" spans="1:8" ht="42.75" x14ac:dyDescent="0.2">
      <c r="A1763" s="19">
        <v>3605</v>
      </c>
      <c r="B1763" s="35" t="s">
        <v>386</v>
      </c>
      <c r="C1763" s="284"/>
      <c r="D1763" s="284"/>
      <c r="E1763" s="285"/>
      <c r="F1763" s="284"/>
      <c r="G1763" s="435">
        <v>4</v>
      </c>
      <c r="H1763" s="277"/>
    </row>
    <row r="1764" spans="1:8" ht="28.5" x14ac:dyDescent="0.2">
      <c r="A1764" s="9">
        <v>3605</v>
      </c>
      <c r="B1764" s="10" t="s">
        <v>233</v>
      </c>
      <c r="C1764" s="279">
        <f t="shared" ref="C1764:F1764" si="1245">SUM(C1765+0)</f>
        <v>0</v>
      </c>
      <c r="D1764" s="279">
        <f t="shared" si="1245"/>
        <v>0</v>
      </c>
      <c r="E1764" s="279">
        <f t="shared" si="1245"/>
        <v>0</v>
      </c>
      <c r="F1764" s="279">
        <f t="shared" si="1245"/>
        <v>0</v>
      </c>
      <c r="G1764" s="276" t="s">
        <v>16</v>
      </c>
      <c r="H1764" s="277"/>
    </row>
    <row r="1765" spans="1:8" ht="28.5" x14ac:dyDescent="0.2">
      <c r="A1765" s="11" t="s">
        <v>387</v>
      </c>
      <c r="B1765" s="12" t="s">
        <v>206</v>
      </c>
      <c r="C1765" s="280">
        <f t="shared" ref="C1765:F1765" si="1246">SUM(0+0+0+0+0+C1766)</f>
        <v>0</v>
      </c>
      <c r="D1765" s="280">
        <f t="shared" si="1246"/>
        <v>0</v>
      </c>
      <c r="E1765" s="280">
        <f t="shared" si="1246"/>
        <v>0</v>
      </c>
      <c r="F1765" s="280">
        <f t="shared" si="1246"/>
        <v>0</v>
      </c>
      <c r="G1765" s="276" t="s">
        <v>19</v>
      </c>
      <c r="H1765" s="277"/>
    </row>
    <row r="1766" spans="1:8" x14ac:dyDescent="0.2">
      <c r="A1766" s="13">
        <v>11</v>
      </c>
      <c r="B1766" s="14" t="s">
        <v>20</v>
      </c>
      <c r="C1766" s="281">
        <f t="shared" ref="C1766:F1768" si="1247">C1767</f>
        <v>0</v>
      </c>
      <c r="D1766" s="281">
        <f t="shared" si="1247"/>
        <v>0</v>
      </c>
      <c r="E1766" s="281">
        <f t="shared" si="1247"/>
        <v>0</v>
      </c>
      <c r="F1766" s="281">
        <f t="shared" si="1247"/>
        <v>0</v>
      </c>
      <c r="G1766" s="276" t="s">
        <v>21</v>
      </c>
      <c r="H1766" s="277"/>
    </row>
    <row r="1767" spans="1:8" x14ac:dyDescent="0.2">
      <c r="A1767" s="15">
        <v>32</v>
      </c>
      <c r="B1767" s="16" t="s">
        <v>22</v>
      </c>
      <c r="C1767" s="282">
        <f t="shared" ref="C1767:E1767" si="1248">C1768+C1770</f>
        <v>0</v>
      </c>
      <c r="D1767" s="282">
        <f t="shared" si="1248"/>
        <v>0</v>
      </c>
      <c r="E1767" s="282">
        <f t="shared" si="1248"/>
        <v>0</v>
      </c>
      <c r="F1767" s="282">
        <f t="shared" ref="F1767" si="1249">F1768+F1770</f>
        <v>0</v>
      </c>
      <c r="G1767" s="276">
        <v>2</v>
      </c>
      <c r="H1767" s="277"/>
    </row>
    <row r="1768" spans="1:8" x14ac:dyDescent="0.2">
      <c r="A1768" s="17">
        <v>322</v>
      </c>
      <c r="B1768" s="18" t="s">
        <v>106</v>
      </c>
      <c r="C1768" s="283">
        <f t="shared" si="1247"/>
        <v>0</v>
      </c>
      <c r="D1768" s="283">
        <f t="shared" si="1247"/>
        <v>0</v>
      </c>
      <c r="E1768" s="283">
        <f t="shared" si="1247"/>
        <v>0</v>
      </c>
      <c r="F1768" s="283">
        <f t="shared" si="1247"/>
        <v>0</v>
      </c>
      <c r="G1768" s="276">
        <v>3</v>
      </c>
      <c r="H1768" s="277"/>
    </row>
    <row r="1769" spans="1:8" x14ac:dyDescent="0.2">
      <c r="A1769" s="19">
        <v>3222</v>
      </c>
      <c r="B1769" s="35" t="s">
        <v>154</v>
      </c>
      <c r="C1769" s="284"/>
      <c r="D1769" s="284"/>
      <c r="E1769" s="285"/>
      <c r="F1769" s="284"/>
      <c r="G1769" s="276">
        <v>4</v>
      </c>
      <c r="H1769" s="277"/>
    </row>
    <row r="1770" spans="1:8" ht="28.5" x14ac:dyDescent="0.2">
      <c r="A1770" s="17">
        <v>329</v>
      </c>
      <c r="B1770" s="18" t="s">
        <v>29</v>
      </c>
      <c r="C1770" s="186">
        <f t="shared" ref="C1770:F1770" si="1250">C1771</f>
        <v>0</v>
      </c>
      <c r="D1770" s="186">
        <f t="shared" si="1250"/>
        <v>0</v>
      </c>
      <c r="E1770" s="186">
        <f t="shared" si="1250"/>
        <v>0</v>
      </c>
      <c r="F1770" s="186">
        <f t="shared" si="1250"/>
        <v>0</v>
      </c>
      <c r="G1770" s="276">
        <v>3</v>
      </c>
      <c r="H1770" s="277"/>
    </row>
    <row r="1771" spans="1:8" x14ac:dyDescent="0.2">
      <c r="A1771" s="19">
        <v>3292</v>
      </c>
      <c r="B1771" s="35" t="s">
        <v>187</v>
      </c>
      <c r="C1771" s="284"/>
      <c r="D1771" s="284"/>
      <c r="E1771" s="285"/>
      <c r="F1771" s="284"/>
      <c r="G1771" s="276">
        <v>4</v>
      </c>
      <c r="H1771" s="277"/>
    </row>
    <row r="1772" spans="1:8" x14ac:dyDescent="0.2">
      <c r="A1772" s="258">
        <v>26635</v>
      </c>
      <c r="B1772" s="259" t="s">
        <v>388</v>
      </c>
      <c r="C1772" s="278">
        <f t="shared" ref="C1772:E1772" si="1251">SUM(C1773+C1793)</f>
        <v>0</v>
      </c>
      <c r="D1772" s="278">
        <f t="shared" si="1251"/>
        <v>125892</v>
      </c>
      <c r="E1772" s="278">
        <f t="shared" si="1251"/>
        <v>0</v>
      </c>
      <c r="F1772" s="278">
        <f t="shared" ref="F1772" si="1252">SUM(F1773+F1793)</f>
        <v>125892</v>
      </c>
      <c r="G1772" s="451" t="s">
        <v>14</v>
      </c>
      <c r="H1772" s="277"/>
    </row>
    <row r="1773" spans="1:8" ht="28.5" x14ac:dyDescent="0.2">
      <c r="A1773" s="9">
        <v>3602</v>
      </c>
      <c r="B1773" s="10" t="s">
        <v>131</v>
      </c>
      <c r="C1773" s="279">
        <f t="shared" ref="C1773:F1774" si="1253">SUM(C1774+0)</f>
        <v>0</v>
      </c>
      <c r="D1773" s="279">
        <f t="shared" si="1253"/>
        <v>0</v>
      </c>
      <c r="E1773" s="279">
        <f t="shared" si="1253"/>
        <v>0</v>
      </c>
      <c r="F1773" s="279">
        <f t="shared" si="1253"/>
        <v>0</v>
      </c>
      <c r="G1773" s="276" t="s">
        <v>16</v>
      </c>
      <c r="H1773" s="277"/>
    </row>
    <row r="1774" spans="1:8" ht="28.5" x14ac:dyDescent="0.2">
      <c r="A1774" s="11" t="s">
        <v>389</v>
      </c>
      <c r="B1774" s="12" t="s">
        <v>390</v>
      </c>
      <c r="C1774" s="280">
        <f t="shared" si="1253"/>
        <v>0</v>
      </c>
      <c r="D1774" s="280">
        <f t="shared" si="1253"/>
        <v>0</v>
      </c>
      <c r="E1774" s="280">
        <f t="shared" si="1253"/>
        <v>0</v>
      </c>
      <c r="F1774" s="280">
        <f t="shared" si="1253"/>
        <v>0</v>
      </c>
      <c r="G1774" s="276" t="s">
        <v>19</v>
      </c>
      <c r="H1774" s="277"/>
    </row>
    <row r="1775" spans="1:8" x14ac:dyDescent="0.2">
      <c r="A1775" s="13">
        <v>11</v>
      </c>
      <c r="B1775" s="14" t="s">
        <v>20</v>
      </c>
      <c r="C1775" s="281">
        <f t="shared" ref="C1775:E1775" si="1254">C1776+C1779+C1788</f>
        <v>0</v>
      </c>
      <c r="D1775" s="281">
        <f t="shared" si="1254"/>
        <v>0</v>
      </c>
      <c r="E1775" s="281">
        <f t="shared" si="1254"/>
        <v>0</v>
      </c>
      <c r="F1775" s="281">
        <f t="shared" ref="F1775" si="1255">F1776+F1779+F1788</f>
        <v>0</v>
      </c>
      <c r="G1775" s="276" t="s">
        <v>21</v>
      </c>
      <c r="H1775" s="277"/>
    </row>
    <row r="1776" spans="1:8" ht="16.5" customHeight="1" x14ac:dyDescent="0.2">
      <c r="A1776" s="15" t="s">
        <v>145</v>
      </c>
      <c r="B1776" s="16" t="s">
        <v>22</v>
      </c>
      <c r="C1776" s="282">
        <f t="shared" ref="C1776:F1776" si="1256">C1777</f>
        <v>0</v>
      </c>
      <c r="D1776" s="282">
        <f t="shared" si="1256"/>
        <v>0</v>
      </c>
      <c r="E1776" s="282">
        <f t="shared" si="1256"/>
        <v>0</v>
      </c>
      <c r="F1776" s="282">
        <f t="shared" si="1256"/>
        <v>0</v>
      </c>
      <c r="G1776" s="276">
        <v>2</v>
      </c>
      <c r="H1776" s="277"/>
    </row>
    <row r="1777" spans="1:8" ht="28.5" x14ac:dyDescent="0.2">
      <c r="A1777" s="17" t="s">
        <v>391</v>
      </c>
      <c r="B1777" s="18" t="s">
        <v>29</v>
      </c>
      <c r="C1777" s="283">
        <f t="shared" ref="C1777:F1777" si="1257">SUM(C1778:C1778)</f>
        <v>0</v>
      </c>
      <c r="D1777" s="283">
        <f t="shared" si="1257"/>
        <v>0</v>
      </c>
      <c r="E1777" s="283">
        <f t="shared" si="1257"/>
        <v>0</v>
      </c>
      <c r="F1777" s="283">
        <f t="shared" si="1257"/>
        <v>0</v>
      </c>
      <c r="G1777" s="276">
        <v>3</v>
      </c>
      <c r="H1777" s="277"/>
    </row>
    <row r="1778" spans="1:8" x14ac:dyDescent="0.2">
      <c r="A1778" s="19" t="s">
        <v>392</v>
      </c>
      <c r="B1778" s="35" t="s">
        <v>187</v>
      </c>
      <c r="C1778" s="226"/>
      <c r="D1778" s="226"/>
      <c r="E1778" s="188"/>
      <c r="F1778" s="226"/>
      <c r="G1778" s="276">
        <v>4</v>
      </c>
      <c r="H1778" s="277"/>
    </row>
    <row r="1779" spans="1:8" ht="16.5" customHeight="1" x14ac:dyDescent="0.2">
      <c r="A1779" s="15">
        <v>42</v>
      </c>
      <c r="B1779" s="16" t="s">
        <v>51</v>
      </c>
      <c r="C1779" s="282">
        <f t="shared" ref="C1779:E1779" si="1258">SUM(C1780)+C1786+C1784</f>
        <v>0</v>
      </c>
      <c r="D1779" s="282">
        <f t="shared" si="1258"/>
        <v>0</v>
      </c>
      <c r="E1779" s="282">
        <f t="shared" si="1258"/>
        <v>0</v>
      </c>
      <c r="F1779" s="282">
        <f t="shared" ref="F1779" si="1259">SUM(F1780)+F1786+F1784</f>
        <v>0</v>
      </c>
      <c r="G1779" s="276">
        <v>2</v>
      </c>
      <c r="H1779" s="277"/>
    </row>
    <row r="1780" spans="1:8" x14ac:dyDescent="0.2">
      <c r="A1780" s="17">
        <v>422</v>
      </c>
      <c r="B1780" s="18" t="s">
        <v>52</v>
      </c>
      <c r="C1780" s="283">
        <f t="shared" ref="C1780:E1780" si="1260">SUM(C1781:C1783)</f>
        <v>0</v>
      </c>
      <c r="D1780" s="283">
        <f t="shared" si="1260"/>
        <v>0</v>
      </c>
      <c r="E1780" s="283">
        <f t="shared" si="1260"/>
        <v>0</v>
      </c>
      <c r="F1780" s="283">
        <f t="shared" ref="F1780" si="1261">SUM(F1781:F1783)</f>
        <v>0</v>
      </c>
      <c r="G1780" s="276">
        <v>3</v>
      </c>
      <c r="H1780" s="277"/>
    </row>
    <row r="1781" spans="1:8" x14ac:dyDescent="0.2">
      <c r="A1781" s="19">
        <v>4221</v>
      </c>
      <c r="B1781" s="35" t="s">
        <v>121</v>
      </c>
      <c r="C1781" s="226"/>
      <c r="D1781" s="226"/>
      <c r="E1781" s="188"/>
      <c r="F1781" s="226"/>
      <c r="G1781" s="276">
        <v>4</v>
      </c>
      <c r="H1781" s="277"/>
    </row>
    <row r="1782" spans="1:8" x14ac:dyDescent="0.2">
      <c r="A1782" s="19">
        <v>4223</v>
      </c>
      <c r="B1782" s="35" t="s">
        <v>157</v>
      </c>
      <c r="C1782" s="226"/>
      <c r="D1782" s="226"/>
      <c r="E1782" s="188"/>
      <c r="F1782" s="226"/>
      <c r="G1782" s="276">
        <v>4</v>
      </c>
      <c r="H1782" s="277"/>
    </row>
    <row r="1783" spans="1:8" ht="16.5" customHeight="1" x14ac:dyDescent="0.2">
      <c r="A1783" s="19">
        <v>4224</v>
      </c>
      <c r="B1783" s="35" t="s">
        <v>53</v>
      </c>
      <c r="C1783" s="226"/>
      <c r="D1783" s="226"/>
      <c r="E1783" s="188"/>
      <c r="F1783" s="226"/>
      <c r="G1783" s="276">
        <v>4</v>
      </c>
      <c r="H1783" s="452"/>
    </row>
    <row r="1784" spans="1:8" x14ac:dyDescent="0.2">
      <c r="A1784" s="17" t="s">
        <v>393</v>
      </c>
      <c r="B1784" s="18" t="s">
        <v>167</v>
      </c>
      <c r="C1784" s="283">
        <f t="shared" ref="C1784:F1784" si="1262">SUM(C1785:C1785)</f>
        <v>0</v>
      </c>
      <c r="D1784" s="283">
        <f t="shared" si="1262"/>
        <v>0</v>
      </c>
      <c r="E1784" s="283">
        <f t="shared" si="1262"/>
        <v>0</v>
      </c>
      <c r="F1784" s="283">
        <f t="shared" si="1262"/>
        <v>0</v>
      </c>
      <c r="G1784" s="276">
        <v>3</v>
      </c>
      <c r="H1784" s="277"/>
    </row>
    <row r="1785" spans="1:8" ht="28.5" x14ac:dyDescent="0.2">
      <c r="A1785" s="19" t="s">
        <v>394</v>
      </c>
      <c r="B1785" s="35" t="s">
        <v>200</v>
      </c>
      <c r="C1785" s="226"/>
      <c r="D1785" s="226"/>
      <c r="E1785" s="188"/>
      <c r="F1785" s="226"/>
      <c r="G1785" s="276">
        <v>4</v>
      </c>
      <c r="H1785" s="277"/>
    </row>
    <row r="1786" spans="1:8" ht="28.5" x14ac:dyDescent="0.2">
      <c r="A1786" s="379">
        <v>426</v>
      </c>
      <c r="B1786" s="380" t="s">
        <v>123</v>
      </c>
      <c r="C1786" s="330">
        <f t="shared" ref="C1786:F1786" si="1263">C1787</f>
        <v>0</v>
      </c>
      <c r="D1786" s="330">
        <f t="shared" si="1263"/>
        <v>0</v>
      </c>
      <c r="E1786" s="330">
        <f t="shared" si="1263"/>
        <v>0</v>
      </c>
      <c r="F1786" s="330">
        <f t="shared" si="1263"/>
        <v>0</v>
      </c>
      <c r="G1786" s="276">
        <v>3</v>
      </c>
      <c r="H1786" s="277"/>
    </row>
    <row r="1787" spans="1:8" x14ac:dyDescent="0.2">
      <c r="A1787" s="381">
        <v>4262</v>
      </c>
      <c r="B1787" s="446" t="s">
        <v>124</v>
      </c>
      <c r="C1787" s="284"/>
      <c r="D1787" s="284"/>
      <c r="E1787" s="285"/>
      <c r="F1787" s="284"/>
      <c r="G1787" s="276">
        <v>4</v>
      </c>
      <c r="H1787" s="277"/>
    </row>
    <row r="1788" spans="1:8" ht="28.5" x14ac:dyDescent="0.2">
      <c r="A1788" s="15">
        <v>45</v>
      </c>
      <c r="B1788" s="16" t="s">
        <v>125</v>
      </c>
      <c r="C1788" s="282">
        <f t="shared" ref="C1788:E1788" si="1264">SUM(C1789+C1791)</f>
        <v>0</v>
      </c>
      <c r="D1788" s="282">
        <f t="shared" si="1264"/>
        <v>0</v>
      </c>
      <c r="E1788" s="282">
        <f t="shared" si="1264"/>
        <v>0</v>
      </c>
      <c r="F1788" s="282">
        <f t="shared" ref="F1788" si="1265">SUM(F1789+F1791)</f>
        <v>0</v>
      </c>
      <c r="G1788" s="276">
        <v>2</v>
      </c>
      <c r="H1788" s="277"/>
    </row>
    <row r="1789" spans="1:8" ht="28.5" x14ac:dyDescent="0.2">
      <c r="A1789" s="17">
        <v>451</v>
      </c>
      <c r="B1789" s="18" t="s">
        <v>126</v>
      </c>
      <c r="C1789" s="283">
        <f t="shared" ref="C1789:F1789" si="1266">SUM(C1790)</f>
        <v>0</v>
      </c>
      <c r="D1789" s="283">
        <f t="shared" si="1266"/>
        <v>0</v>
      </c>
      <c r="E1789" s="283">
        <f t="shared" si="1266"/>
        <v>0</v>
      </c>
      <c r="F1789" s="283">
        <f t="shared" si="1266"/>
        <v>0</v>
      </c>
      <c r="G1789" s="276">
        <v>3</v>
      </c>
      <c r="H1789" s="277"/>
    </row>
    <row r="1790" spans="1:8" ht="28.5" x14ac:dyDescent="0.2">
      <c r="A1790" s="19">
        <v>4511</v>
      </c>
      <c r="B1790" s="35" t="s">
        <v>126</v>
      </c>
      <c r="C1790" s="226"/>
      <c r="D1790" s="226"/>
      <c r="E1790" s="188"/>
      <c r="F1790" s="226"/>
      <c r="G1790" s="276">
        <v>4</v>
      </c>
      <c r="H1790" s="277"/>
    </row>
    <row r="1791" spans="1:8" ht="28.5" x14ac:dyDescent="0.2">
      <c r="A1791" s="379">
        <v>452</v>
      </c>
      <c r="B1791" s="380" t="s">
        <v>261</v>
      </c>
      <c r="C1791" s="283">
        <f t="shared" ref="C1791:F1791" si="1267">C1792</f>
        <v>0</v>
      </c>
      <c r="D1791" s="283">
        <f t="shared" si="1267"/>
        <v>0</v>
      </c>
      <c r="E1791" s="283">
        <f t="shared" si="1267"/>
        <v>0</v>
      </c>
      <c r="F1791" s="283">
        <f t="shared" si="1267"/>
        <v>0</v>
      </c>
      <c r="G1791" s="276">
        <v>3</v>
      </c>
      <c r="H1791" s="277"/>
    </row>
    <row r="1792" spans="1:8" ht="28.5" x14ac:dyDescent="0.2">
      <c r="A1792" s="381">
        <v>4521</v>
      </c>
      <c r="B1792" s="382" t="s">
        <v>261</v>
      </c>
      <c r="C1792" s="284"/>
      <c r="D1792" s="284"/>
      <c r="E1792" s="285"/>
      <c r="F1792" s="284"/>
      <c r="G1792" s="276">
        <v>4</v>
      </c>
      <c r="H1792" s="277"/>
    </row>
    <row r="1793" spans="1:8" ht="28.5" x14ac:dyDescent="0.2">
      <c r="A1793" s="9">
        <v>3605</v>
      </c>
      <c r="B1793" s="10" t="s">
        <v>233</v>
      </c>
      <c r="C1793" s="279">
        <f t="shared" ref="C1793:F1793" si="1268">SUM(0)+C1794+0</f>
        <v>0</v>
      </c>
      <c r="D1793" s="279">
        <f t="shared" si="1268"/>
        <v>125892</v>
      </c>
      <c r="E1793" s="279">
        <f t="shared" si="1268"/>
        <v>0</v>
      </c>
      <c r="F1793" s="279">
        <f t="shared" si="1268"/>
        <v>125892</v>
      </c>
      <c r="G1793" s="276" t="s">
        <v>16</v>
      </c>
      <c r="H1793" s="277"/>
    </row>
    <row r="1794" spans="1:8" ht="28.5" x14ac:dyDescent="0.2">
      <c r="A1794" s="11" t="s">
        <v>395</v>
      </c>
      <c r="B1794" s="12" t="s">
        <v>206</v>
      </c>
      <c r="C1794" s="280">
        <f t="shared" ref="C1794:F1794" si="1269">C1795</f>
        <v>0</v>
      </c>
      <c r="D1794" s="280">
        <f t="shared" si="1269"/>
        <v>125892</v>
      </c>
      <c r="E1794" s="280">
        <f t="shared" si="1269"/>
        <v>0</v>
      </c>
      <c r="F1794" s="280">
        <f t="shared" si="1269"/>
        <v>125892</v>
      </c>
      <c r="G1794" s="276" t="s">
        <v>19</v>
      </c>
      <c r="H1794" s="277"/>
    </row>
    <row r="1795" spans="1:8" x14ac:dyDescent="0.2">
      <c r="A1795" s="13">
        <v>11</v>
      </c>
      <c r="B1795" s="14" t="s">
        <v>20</v>
      </c>
      <c r="C1795" s="281">
        <f t="shared" ref="C1795:F1797" si="1270">C1796</f>
        <v>0</v>
      </c>
      <c r="D1795" s="281">
        <f t="shared" si="1270"/>
        <v>125892</v>
      </c>
      <c r="E1795" s="281">
        <f t="shared" si="1270"/>
        <v>0</v>
      </c>
      <c r="F1795" s="281">
        <f t="shared" si="1270"/>
        <v>125892</v>
      </c>
      <c r="G1795" s="276" t="s">
        <v>21</v>
      </c>
      <c r="H1795" s="277"/>
    </row>
    <row r="1796" spans="1:8" x14ac:dyDescent="0.2">
      <c r="A1796" s="15">
        <v>32</v>
      </c>
      <c r="B1796" s="16" t="s">
        <v>22</v>
      </c>
      <c r="C1796" s="282">
        <f t="shared" ref="C1796:D1796" si="1271">C1797+C1799</f>
        <v>0</v>
      </c>
      <c r="D1796" s="282">
        <f t="shared" si="1271"/>
        <v>125892</v>
      </c>
      <c r="E1796" s="282">
        <f>E1797+E1799</f>
        <v>0</v>
      </c>
      <c r="F1796" s="282">
        <f t="shared" ref="F1796" si="1272">F1797+F1799</f>
        <v>125892</v>
      </c>
      <c r="G1796" s="276">
        <v>2</v>
      </c>
      <c r="H1796" s="277"/>
    </row>
    <row r="1797" spans="1:8" ht="42.75" x14ac:dyDescent="0.2">
      <c r="A1797" s="17" t="s">
        <v>293</v>
      </c>
      <c r="B1797" s="18" t="s">
        <v>294</v>
      </c>
      <c r="C1797" s="283">
        <f t="shared" si="1270"/>
        <v>0</v>
      </c>
      <c r="D1797" s="283">
        <f t="shared" si="1270"/>
        <v>0</v>
      </c>
      <c r="E1797" s="283">
        <f t="shared" si="1270"/>
        <v>0</v>
      </c>
      <c r="F1797" s="283">
        <f t="shared" si="1270"/>
        <v>0</v>
      </c>
      <c r="G1797" s="276">
        <v>3</v>
      </c>
      <c r="H1797" s="277"/>
    </row>
    <row r="1798" spans="1:8" ht="42.75" x14ac:dyDescent="0.2">
      <c r="A1798" s="19" t="s">
        <v>295</v>
      </c>
      <c r="B1798" s="35" t="s">
        <v>296</v>
      </c>
      <c r="C1798" s="284"/>
      <c r="D1798" s="284"/>
      <c r="E1798" s="285"/>
      <c r="F1798" s="284"/>
      <c r="G1798" s="276">
        <v>4</v>
      </c>
      <c r="H1798" s="277"/>
    </row>
    <row r="1799" spans="1:8" ht="28.5" x14ac:dyDescent="0.2">
      <c r="A1799" s="17">
        <v>329</v>
      </c>
      <c r="B1799" s="18" t="s">
        <v>29</v>
      </c>
      <c r="C1799" s="283">
        <v>0</v>
      </c>
      <c r="D1799" s="283">
        <v>125892</v>
      </c>
      <c r="E1799" s="283">
        <v>0</v>
      </c>
      <c r="F1799" s="283">
        <v>125892</v>
      </c>
      <c r="G1799" s="276">
        <v>3</v>
      </c>
      <c r="H1799" s="277"/>
    </row>
    <row r="1800" spans="1:8" x14ac:dyDescent="0.2">
      <c r="A1800" s="19">
        <v>3292</v>
      </c>
      <c r="B1800" s="35" t="s">
        <v>187</v>
      </c>
      <c r="C1800" s="453"/>
      <c r="D1800" s="453"/>
      <c r="E1800" s="285"/>
      <c r="F1800" s="453"/>
      <c r="G1800" s="276">
        <v>4</v>
      </c>
      <c r="H1800" s="277"/>
    </row>
    <row r="1801" spans="1:8" ht="28.5" x14ac:dyDescent="0.2">
      <c r="A1801" s="258">
        <v>32481</v>
      </c>
      <c r="B1801" s="259" t="s">
        <v>396</v>
      </c>
      <c r="C1801" s="278">
        <f t="shared" ref="C1801:E1801" si="1273">SUM(C1802+C1813)</f>
        <v>0</v>
      </c>
      <c r="D1801" s="278">
        <f t="shared" si="1273"/>
        <v>0</v>
      </c>
      <c r="E1801" s="278">
        <f t="shared" si="1273"/>
        <v>0</v>
      </c>
      <c r="F1801" s="278">
        <f t="shared" ref="F1801" si="1274">SUM(F1802+F1813)</f>
        <v>0</v>
      </c>
      <c r="G1801" s="451" t="s">
        <v>14</v>
      </c>
      <c r="H1801" s="277"/>
    </row>
    <row r="1802" spans="1:8" ht="28.5" x14ac:dyDescent="0.2">
      <c r="A1802" s="9">
        <v>3602</v>
      </c>
      <c r="B1802" s="10" t="s">
        <v>131</v>
      </c>
      <c r="C1802" s="279">
        <f t="shared" ref="C1802:F1803" si="1275">SUM(C1803+0)</f>
        <v>0</v>
      </c>
      <c r="D1802" s="279">
        <f t="shared" si="1275"/>
        <v>0</v>
      </c>
      <c r="E1802" s="279">
        <f t="shared" si="1275"/>
        <v>0</v>
      </c>
      <c r="F1802" s="279">
        <f t="shared" si="1275"/>
        <v>0</v>
      </c>
      <c r="G1802" s="276" t="s">
        <v>16</v>
      </c>
      <c r="H1802" s="277"/>
    </row>
    <row r="1803" spans="1:8" ht="57" x14ac:dyDescent="0.2">
      <c r="A1803" s="11" t="s">
        <v>397</v>
      </c>
      <c r="B1803" s="12" t="s">
        <v>398</v>
      </c>
      <c r="C1803" s="280">
        <f t="shared" si="1275"/>
        <v>0</v>
      </c>
      <c r="D1803" s="280">
        <f t="shared" si="1275"/>
        <v>0</v>
      </c>
      <c r="E1803" s="280">
        <f t="shared" si="1275"/>
        <v>0</v>
      </c>
      <c r="F1803" s="280">
        <f t="shared" si="1275"/>
        <v>0</v>
      </c>
      <c r="G1803" s="276" t="s">
        <v>19</v>
      </c>
      <c r="H1803" s="277"/>
    </row>
    <row r="1804" spans="1:8" x14ac:dyDescent="0.2">
      <c r="A1804" s="13">
        <v>11</v>
      </c>
      <c r="B1804" s="14" t="s">
        <v>20</v>
      </c>
      <c r="C1804" s="281">
        <f t="shared" ref="C1804:D1804" si="1276">SUM(C1805+C1810)</f>
        <v>0</v>
      </c>
      <c r="D1804" s="281">
        <f t="shared" si="1276"/>
        <v>0</v>
      </c>
      <c r="E1804" s="281">
        <f t="shared" ref="E1804:F1804" si="1277">SUM(E1805+E1810)</f>
        <v>0</v>
      </c>
      <c r="F1804" s="281">
        <f t="shared" si="1277"/>
        <v>0</v>
      </c>
      <c r="G1804" s="276" t="s">
        <v>21</v>
      </c>
      <c r="H1804" s="277"/>
    </row>
    <row r="1805" spans="1:8" ht="28.5" x14ac:dyDescent="0.2">
      <c r="A1805" s="15">
        <v>42</v>
      </c>
      <c r="B1805" s="16" t="s">
        <v>51</v>
      </c>
      <c r="C1805" s="282">
        <f t="shared" ref="C1805:F1805" si="1278">SUM(C1806)</f>
        <v>0</v>
      </c>
      <c r="D1805" s="282">
        <f t="shared" si="1278"/>
        <v>0</v>
      </c>
      <c r="E1805" s="282">
        <f t="shared" si="1278"/>
        <v>0</v>
      </c>
      <c r="F1805" s="282">
        <f t="shared" si="1278"/>
        <v>0</v>
      </c>
      <c r="G1805" s="276">
        <v>2</v>
      </c>
      <c r="H1805" s="277"/>
    </row>
    <row r="1806" spans="1:8" x14ac:dyDescent="0.2">
      <c r="A1806" s="17">
        <v>422</v>
      </c>
      <c r="B1806" s="18" t="s">
        <v>52</v>
      </c>
      <c r="C1806" s="283">
        <f t="shared" ref="C1806:E1806" si="1279">SUM(C1807:C1809)</f>
        <v>0</v>
      </c>
      <c r="D1806" s="283">
        <f t="shared" si="1279"/>
        <v>0</v>
      </c>
      <c r="E1806" s="283">
        <f t="shared" si="1279"/>
        <v>0</v>
      </c>
      <c r="F1806" s="283">
        <f t="shared" ref="F1806" si="1280">SUM(F1807:F1809)</f>
        <v>0</v>
      </c>
      <c r="G1806" s="276">
        <v>3</v>
      </c>
      <c r="H1806" s="277"/>
    </row>
    <row r="1807" spans="1:8" x14ac:dyDescent="0.2">
      <c r="A1807" s="19">
        <v>4221</v>
      </c>
      <c r="B1807" s="35" t="s">
        <v>121</v>
      </c>
      <c r="C1807" s="454"/>
      <c r="D1807" s="454"/>
      <c r="E1807" s="352"/>
      <c r="F1807" s="454"/>
      <c r="G1807" s="276">
        <v>4</v>
      </c>
      <c r="H1807" s="277"/>
    </row>
    <row r="1808" spans="1:8" x14ac:dyDescent="0.2">
      <c r="A1808" s="19">
        <v>4223</v>
      </c>
      <c r="B1808" s="35" t="s">
        <v>157</v>
      </c>
      <c r="C1808" s="454"/>
      <c r="D1808" s="454"/>
      <c r="E1808" s="352"/>
      <c r="F1808" s="454"/>
      <c r="G1808" s="276">
        <v>4</v>
      </c>
      <c r="H1808" s="277"/>
    </row>
    <row r="1809" spans="1:8" ht="28.5" x14ac:dyDescent="0.2">
      <c r="A1809" s="19">
        <v>4224</v>
      </c>
      <c r="B1809" s="35" t="s">
        <v>53</v>
      </c>
      <c r="C1809" s="284"/>
      <c r="D1809" s="284"/>
      <c r="E1809" s="285"/>
      <c r="F1809" s="284"/>
      <c r="G1809" s="276">
        <v>4</v>
      </c>
      <c r="H1809" s="301"/>
    </row>
    <row r="1810" spans="1:8" ht="28.5" x14ac:dyDescent="0.2">
      <c r="A1810" s="15">
        <v>45</v>
      </c>
      <c r="B1810" s="16" t="s">
        <v>125</v>
      </c>
      <c r="C1810" s="282">
        <f t="shared" ref="C1810:F1811" si="1281">SUM(C1811)</f>
        <v>0</v>
      </c>
      <c r="D1810" s="282">
        <f t="shared" si="1281"/>
        <v>0</v>
      </c>
      <c r="E1810" s="282">
        <f t="shared" si="1281"/>
        <v>0</v>
      </c>
      <c r="F1810" s="282">
        <f t="shared" si="1281"/>
        <v>0</v>
      </c>
      <c r="G1810" s="276">
        <v>2</v>
      </c>
      <c r="H1810" s="277"/>
    </row>
    <row r="1811" spans="1:8" ht="28.5" x14ac:dyDescent="0.2">
      <c r="A1811" s="17">
        <v>451</v>
      </c>
      <c r="B1811" s="18" t="s">
        <v>126</v>
      </c>
      <c r="C1811" s="283">
        <f t="shared" si="1281"/>
        <v>0</v>
      </c>
      <c r="D1811" s="283">
        <f t="shared" si="1281"/>
        <v>0</v>
      </c>
      <c r="E1811" s="283">
        <f t="shared" si="1281"/>
        <v>0</v>
      </c>
      <c r="F1811" s="283">
        <f t="shared" si="1281"/>
        <v>0</v>
      </c>
      <c r="G1811" s="276">
        <v>3</v>
      </c>
      <c r="H1811" s="277"/>
    </row>
    <row r="1812" spans="1:8" ht="28.5" x14ac:dyDescent="0.2">
      <c r="A1812" s="19">
        <v>4511</v>
      </c>
      <c r="B1812" s="35" t="s">
        <v>126</v>
      </c>
      <c r="C1812" s="284"/>
      <c r="D1812" s="284"/>
      <c r="E1812" s="285"/>
      <c r="F1812" s="284"/>
      <c r="G1812" s="276">
        <v>4</v>
      </c>
      <c r="H1812" s="277"/>
    </row>
    <row r="1813" spans="1:8" ht="33" customHeight="1" x14ac:dyDescent="0.2">
      <c r="A1813" s="9">
        <v>3605</v>
      </c>
      <c r="B1813" s="10" t="s">
        <v>233</v>
      </c>
      <c r="C1813" s="279">
        <f t="shared" ref="C1813:F1813" si="1282">0+C1814</f>
        <v>0</v>
      </c>
      <c r="D1813" s="279">
        <f t="shared" si="1282"/>
        <v>0</v>
      </c>
      <c r="E1813" s="279">
        <f t="shared" si="1282"/>
        <v>0</v>
      </c>
      <c r="F1813" s="279">
        <f t="shared" si="1282"/>
        <v>0</v>
      </c>
      <c r="G1813" s="276" t="s">
        <v>16</v>
      </c>
      <c r="H1813" s="277"/>
    </row>
    <row r="1814" spans="1:8" ht="28.5" x14ac:dyDescent="0.2">
      <c r="A1814" s="11" t="s">
        <v>399</v>
      </c>
      <c r="B1814" s="12" t="s">
        <v>370</v>
      </c>
      <c r="C1814" s="280">
        <f t="shared" ref="C1814:F1814" si="1283">C1815</f>
        <v>0</v>
      </c>
      <c r="D1814" s="280">
        <f t="shared" si="1283"/>
        <v>0</v>
      </c>
      <c r="E1814" s="280">
        <f t="shared" si="1283"/>
        <v>0</v>
      </c>
      <c r="F1814" s="280">
        <f t="shared" si="1283"/>
        <v>0</v>
      </c>
      <c r="G1814" s="276" t="s">
        <v>19</v>
      </c>
      <c r="H1814" s="277"/>
    </row>
    <row r="1815" spans="1:8" x14ac:dyDescent="0.2">
      <c r="A1815" s="13">
        <v>11</v>
      </c>
      <c r="B1815" s="14" t="s">
        <v>20</v>
      </c>
      <c r="C1815" s="281">
        <f t="shared" ref="C1815:F1817" si="1284">C1816</f>
        <v>0</v>
      </c>
      <c r="D1815" s="281">
        <f t="shared" si="1284"/>
        <v>0</v>
      </c>
      <c r="E1815" s="281">
        <f t="shared" si="1284"/>
        <v>0</v>
      </c>
      <c r="F1815" s="281">
        <f t="shared" si="1284"/>
        <v>0</v>
      </c>
      <c r="G1815" s="276" t="s">
        <v>21</v>
      </c>
      <c r="H1815" s="277"/>
    </row>
    <row r="1816" spans="1:8" x14ac:dyDescent="0.2">
      <c r="A1816" s="15">
        <v>32</v>
      </c>
      <c r="B1816" s="16" t="s">
        <v>22</v>
      </c>
      <c r="C1816" s="282">
        <f t="shared" ref="C1816:D1816" si="1285">C1817+C1819</f>
        <v>0</v>
      </c>
      <c r="D1816" s="282">
        <f t="shared" si="1285"/>
        <v>0</v>
      </c>
      <c r="E1816" s="282">
        <f t="shared" ref="E1816:F1816" si="1286">E1817+E1819</f>
        <v>0</v>
      </c>
      <c r="F1816" s="282">
        <f t="shared" si="1286"/>
        <v>0</v>
      </c>
      <c r="G1816" s="276">
        <v>2</v>
      </c>
      <c r="H1816" s="277"/>
    </row>
    <row r="1817" spans="1:8" ht="42.75" x14ac:dyDescent="0.2">
      <c r="A1817" s="17" t="s">
        <v>293</v>
      </c>
      <c r="B1817" s="18" t="s">
        <v>294</v>
      </c>
      <c r="C1817" s="283">
        <f t="shared" si="1284"/>
        <v>0</v>
      </c>
      <c r="D1817" s="283">
        <f t="shared" si="1284"/>
        <v>0</v>
      </c>
      <c r="E1817" s="283">
        <f t="shared" si="1284"/>
        <v>0</v>
      </c>
      <c r="F1817" s="283">
        <f t="shared" si="1284"/>
        <v>0</v>
      </c>
      <c r="G1817" s="276">
        <v>3</v>
      </c>
      <c r="H1817" s="277"/>
    </row>
    <row r="1818" spans="1:8" ht="42.75" x14ac:dyDescent="0.2">
      <c r="A1818" s="19" t="s">
        <v>295</v>
      </c>
      <c r="B1818" s="35" t="s">
        <v>296</v>
      </c>
      <c r="C1818" s="284"/>
      <c r="D1818" s="284"/>
      <c r="E1818" s="285"/>
      <c r="F1818" s="284"/>
      <c r="G1818" s="276">
        <v>4</v>
      </c>
      <c r="H1818" s="277"/>
    </row>
    <row r="1819" spans="1:8" ht="28.5" x14ac:dyDescent="0.2">
      <c r="A1819" s="17">
        <v>329</v>
      </c>
      <c r="B1819" s="18" t="s">
        <v>29</v>
      </c>
      <c r="C1819" s="283">
        <f t="shared" ref="C1819:F1819" si="1287">C1820</f>
        <v>0</v>
      </c>
      <c r="D1819" s="283">
        <f t="shared" si="1287"/>
        <v>0</v>
      </c>
      <c r="E1819" s="283">
        <f t="shared" si="1287"/>
        <v>0</v>
      </c>
      <c r="F1819" s="283">
        <f t="shared" si="1287"/>
        <v>0</v>
      </c>
      <c r="G1819" s="276">
        <v>3</v>
      </c>
      <c r="H1819" s="277"/>
    </row>
    <row r="1820" spans="1:8" x14ac:dyDescent="0.2">
      <c r="A1820" s="19">
        <v>3292</v>
      </c>
      <c r="B1820" s="35" t="s">
        <v>187</v>
      </c>
      <c r="C1820" s="284"/>
      <c r="D1820" s="284"/>
      <c r="E1820" s="285"/>
      <c r="F1820" s="284"/>
      <c r="G1820" s="276">
        <v>4</v>
      </c>
      <c r="H1820" s="277"/>
    </row>
    <row r="1821" spans="1:8" ht="28.5" x14ac:dyDescent="0.2">
      <c r="A1821" s="258">
        <v>43804</v>
      </c>
      <c r="B1821" s="260" t="s">
        <v>400</v>
      </c>
      <c r="C1821" s="278">
        <f t="shared" ref="C1821:E1821" si="1288">SUM(C1822+C1840)</f>
        <v>0</v>
      </c>
      <c r="D1821" s="278">
        <f t="shared" si="1288"/>
        <v>0</v>
      </c>
      <c r="E1821" s="278">
        <f t="shared" si="1288"/>
        <v>0</v>
      </c>
      <c r="F1821" s="278">
        <f t="shared" ref="F1821" si="1289">SUM(F1822+F1840)</f>
        <v>0</v>
      </c>
      <c r="G1821" s="451" t="s">
        <v>14</v>
      </c>
      <c r="H1821" s="277"/>
    </row>
    <row r="1822" spans="1:8" ht="28.5" x14ac:dyDescent="0.2">
      <c r="A1822" s="9">
        <v>3602</v>
      </c>
      <c r="B1822" s="10" t="s">
        <v>131</v>
      </c>
      <c r="C1822" s="279">
        <f t="shared" ref="C1822:F1822" si="1290">SUM(C1823+0)</f>
        <v>0</v>
      </c>
      <c r="D1822" s="279">
        <f t="shared" si="1290"/>
        <v>0</v>
      </c>
      <c r="E1822" s="279">
        <f t="shared" si="1290"/>
        <v>0</v>
      </c>
      <c r="F1822" s="279">
        <f t="shared" si="1290"/>
        <v>0</v>
      </c>
      <c r="G1822" s="276" t="s">
        <v>16</v>
      </c>
      <c r="H1822" s="277"/>
    </row>
    <row r="1823" spans="1:8" ht="42.75" x14ac:dyDescent="0.2">
      <c r="A1823" s="11" t="s">
        <v>401</v>
      </c>
      <c r="B1823" s="12" t="s">
        <v>402</v>
      </c>
      <c r="C1823" s="280">
        <f t="shared" ref="C1823:F1823" si="1291">SUM(C1824+0+0)</f>
        <v>0</v>
      </c>
      <c r="D1823" s="280">
        <f t="shared" si="1291"/>
        <v>0</v>
      </c>
      <c r="E1823" s="280">
        <f t="shared" si="1291"/>
        <v>0</v>
      </c>
      <c r="F1823" s="280">
        <f t="shared" si="1291"/>
        <v>0</v>
      </c>
      <c r="G1823" s="276" t="s">
        <v>19</v>
      </c>
      <c r="H1823" s="277"/>
    </row>
    <row r="1824" spans="1:8" s="32" customFormat="1" x14ac:dyDescent="0.2">
      <c r="A1824" s="13">
        <v>11</v>
      </c>
      <c r="B1824" s="14" t="s">
        <v>20</v>
      </c>
      <c r="C1824" s="281">
        <f t="shared" ref="C1824:E1824" si="1292">SUM(C1828+C1837+C1825)</f>
        <v>0</v>
      </c>
      <c r="D1824" s="281">
        <f t="shared" si="1292"/>
        <v>0</v>
      </c>
      <c r="E1824" s="281">
        <f t="shared" si="1292"/>
        <v>0</v>
      </c>
      <c r="F1824" s="281">
        <f t="shared" ref="F1824" si="1293">SUM(F1828+F1837+F1825)</f>
        <v>0</v>
      </c>
      <c r="G1824" s="276" t="s">
        <v>21</v>
      </c>
      <c r="H1824" s="277"/>
    </row>
    <row r="1825" spans="1:8" s="32" customFormat="1" ht="42.75" x14ac:dyDescent="0.2">
      <c r="A1825" s="114">
        <v>41</v>
      </c>
      <c r="B1825" s="455" t="s">
        <v>118</v>
      </c>
      <c r="C1825" s="282">
        <f t="shared" ref="C1825:F1826" si="1294">C1826</f>
        <v>0</v>
      </c>
      <c r="D1825" s="282">
        <f t="shared" si="1294"/>
        <v>0</v>
      </c>
      <c r="E1825" s="282">
        <f t="shared" si="1294"/>
        <v>0</v>
      </c>
      <c r="F1825" s="282">
        <f t="shared" si="1294"/>
        <v>0</v>
      </c>
      <c r="G1825" s="276">
        <v>2</v>
      </c>
      <c r="H1825" s="277"/>
    </row>
    <row r="1826" spans="1:8" s="32" customFormat="1" x14ac:dyDescent="0.2">
      <c r="A1826" s="115">
        <v>412</v>
      </c>
      <c r="B1826" s="456" t="s">
        <v>119</v>
      </c>
      <c r="C1826" s="283">
        <f t="shared" si="1294"/>
        <v>0</v>
      </c>
      <c r="D1826" s="283">
        <f t="shared" si="1294"/>
        <v>0</v>
      </c>
      <c r="E1826" s="283">
        <f t="shared" si="1294"/>
        <v>0</v>
      </c>
      <c r="F1826" s="283">
        <f t="shared" si="1294"/>
        <v>0</v>
      </c>
      <c r="G1826" s="276">
        <v>3</v>
      </c>
      <c r="H1826" s="277"/>
    </row>
    <row r="1827" spans="1:8" x14ac:dyDescent="0.2">
      <c r="A1827" s="116">
        <v>4123</v>
      </c>
      <c r="B1827" s="457" t="s">
        <v>120</v>
      </c>
      <c r="C1827" s="310"/>
      <c r="D1827" s="310"/>
      <c r="E1827" s="311"/>
      <c r="F1827" s="310"/>
      <c r="G1827" s="276">
        <v>4</v>
      </c>
      <c r="H1827" s="277"/>
    </row>
    <row r="1828" spans="1:8" ht="28.5" x14ac:dyDescent="0.2">
      <c r="A1828" s="15">
        <v>42</v>
      </c>
      <c r="B1828" s="16" t="s">
        <v>51</v>
      </c>
      <c r="C1828" s="282">
        <f t="shared" ref="C1828:E1828" si="1295">C1829+C1833+C1835</f>
        <v>0</v>
      </c>
      <c r="D1828" s="282">
        <f t="shared" si="1295"/>
        <v>0</v>
      </c>
      <c r="E1828" s="282">
        <f t="shared" si="1295"/>
        <v>0</v>
      </c>
      <c r="F1828" s="282">
        <f t="shared" ref="F1828" si="1296">F1829+F1833+F1835</f>
        <v>0</v>
      </c>
      <c r="G1828" s="276">
        <v>2</v>
      </c>
      <c r="H1828" s="277"/>
    </row>
    <row r="1829" spans="1:8" x14ac:dyDescent="0.2">
      <c r="A1829" s="17">
        <v>422</v>
      </c>
      <c r="B1829" s="18" t="s">
        <v>52</v>
      </c>
      <c r="C1829" s="283">
        <f t="shared" ref="C1829:E1829" si="1297">SUM(C1830:C1832)</f>
        <v>0</v>
      </c>
      <c r="D1829" s="283">
        <f t="shared" si="1297"/>
        <v>0</v>
      </c>
      <c r="E1829" s="283">
        <f t="shared" si="1297"/>
        <v>0</v>
      </c>
      <c r="F1829" s="283">
        <f t="shared" ref="F1829" si="1298">SUM(F1830:F1832)</f>
        <v>0</v>
      </c>
      <c r="G1829" s="276">
        <v>3</v>
      </c>
      <c r="H1829" s="277"/>
    </row>
    <row r="1830" spans="1:8" x14ac:dyDescent="0.2">
      <c r="A1830" s="19">
        <v>4221</v>
      </c>
      <c r="B1830" s="35" t="s">
        <v>121</v>
      </c>
      <c r="C1830" s="284"/>
      <c r="D1830" s="284"/>
      <c r="E1830" s="285"/>
      <c r="F1830" s="284"/>
      <c r="G1830" s="276">
        <v>4</v>
      </c>
      <c r="H1830" s="277"/>
    </row>
    <row r="1831" spans="1:8" ht="28.5" x14ac:dyDescent="0.2">
      <c r="A1831" s="19">
        <v>4224</v>
      </c>
      <c r="B1831" s="35" t="s">
        <v>53</v>
      </c>
      <c r="C1831" s="284"/>
      <c r="D1831" s="284"/>
      <c r="E1831" s="285"/>
      <c r="F1831" s="284"/>
      <c r="G1831" s="276">
        <v>4</v>
      </c>
      <c r="H1831" s="277"/>
    </row>
    <row r="1832" spans="1:8" ht="28.5" x14ac:dyDescent="0.2">
      <c r="A1832" s="19">
        <v>4227</v>
      </c>
      <c r="B1832" s="35" t="s">
        <v>403</v>
      </c>
      <c r="C1832" s="284"/>
      <c r="D1832" s="284"/>
      <c r="E1832" s="285"/>
      <c r="F1832" s="284"/>
      <c r="G1832" s="276">
        <v>4</v>
      </c>
      <c r="H1832" s="277"/>
    </row>
    <row r="1833" spans="1:8" x14ac:dyDescent="0.2">
      <c r="A1833" s="117">
        <v>423</v>
      </c>
      <c r="B1833" s="118" t="s">
        <v>167</v>
      </c>
      <c r="C1833" s="458">
        <f t="shared" ref="C1833:F1833" si="1299">C1834</f>
        <v>0</v>
      </c>
      <c r="D1833" s="458">
        <f t="shared" si="1299"/>
        <v>0</v>
      </c>
      <c r="E1833" s="458">
        <f t="shared" si="1299"/>
        <v>0</v>
      </c>
      <c r="F1833" s="458">
        <f t="shared" si="1299"/>
        <v>0</v>
      </c>
      <c r="G1833" s="276">
        <v>3</v>
      </c>
      <c r="H1833" s="277"/>
    </row>
    <row r="1834" spans="1:8" x14ac:dyDescent="0.2">
      <c r="A1834" s="19">
        <v>4231</v>
      </c>
      <c r="B1834" s="35" t="s">
        <v>167</v>
      </c>
      <c r="C1834" s="284"/>
      <c r="D1834" s="284"/>
      <c r="E1834" s="285"/>
      <c r="F1834" s="284"/>
      <c r="G1834" s="276">
        <v>4</v>
      </c>
      <c r="H1834" s="277"/>
    </row>
    <row r="1835" spans="1:8" ht="28.5" x14ac:dyDescent="0.2">
      <c r="A1835" s="117">
        <v>426</v>
      </c>
      <c r="B1835" s="118" t="s">
        <v>123</v>
      </c>
      <c r="C1835" s="458">
        <f t="shared" ref="C1835:F1835" si="1300">C1836</f>
        <v>0</v>
      </c>
      <c r="D1835" s="458">
        <f t="shared" si="1300"/>
        <v>0</v>
      </c>
      <c r="E1835" s="458">
        <f t="shared" si="1300"/>
        <v>0</v>
      </c>
      <c r="F1835" s="458">
        <f t="shared" si="1300"/>
        <v>0</v>
      </c>
      <c r="G1835" s="276">
        <v>3</v>
      </c>
      <c r="H1835" s="277"/>
    </row>
    <row r="1836" spans="1:8" x14ac:dyDescent="0.2">
      <c r="A1836" s="67">
        <v>4262</v>
      </c>
      <c r="B1836" s="35" t="s">
        <v>124</v>
      </c>
      <c r="C1836" s="284"/>
      <c r="D1836" s="284"/>
      <c r="E1836" s="285"/>
      <c r="F1836" s="284"/>
      <c r="G1836" s="276">
        <v>4</v>
      </c>
      <c r="H1836" s="277"/>
    </row>
    <row r="1837" spans="1:8" ht="28.5" x14ac:dyDescent="0.2">
      <c r="A1837" s="15">
        <v>45</v>
      </c>
      <c r="B1837" s="16" t="s">
        <v>125</v>
      </c>
      <c r="C1837" s="282">
        <f t="shared" ref="C1837:F1838" si="1301">SUM(C1838)</f>
        <v>0</v>
      </c>
      <c r="D1837" s="282">
        <f t="shared" si="1301"/>
        <v>0</v>
      </c>
      <c r="E1837" s="282">
        <f t="shared" si="1301"/>
        <v>0</v>
      </c>
      <c r="F1837" s="282">
        <f t="shared" si="1301"/>
        <v>0</v>
      </c>
      <c r="G1837" s="276">
        <v>2</v>
      </c>
      <c r="H1837" s="277"/>
    </row>
    <row r="1838" spans="1:8" ht="28.5" x14ac:dyDescent="0.2">
      <c r="A1838" s="17">
        <v>452</v>
      </c>
      <c r="B1838" s="18" t="s">
        <v>261</v>
      </c>
      <c r="C1838" s="283">
        <f t="shared" si="1301"/>
        <v>0</v>
      </c>
      <c r="D1838" s="283">
        <f t="shared" si="1301"/>
        <v>0</v>
      </c>
      <c r="E1838" s="283">
        <f t="shared" si="1301"/>
        <v>0</v>
      </c>
      <c r="F1838" s="283">
        <f t="shared" si="1301"/>
        <v>0</v>
      </c>
      <c r="G1838" s="276">
        <v>3</v>
      </c>
      <c r="H1838" s="277"/>
    </row>
    <row r="1839" spans="1:8" ht="28.5" x14ac:dyDescent="0.2">
      <c r="A1839" s="19">
        <v>4521</v>
      </c>
      <c r="B1839" s="35" t="s">
        <v>261</v>
      </c>
      <c r="C1839" s="284"/>
      <c r="D1839" s="284"/>
      <c r="E1839" s="285"/>
      <c r="F1839" s="284"/>
      <c r="G1839" s="276">
        <v>4</v>
      </c>
      <c r="H1839" s="277"/>
    </row>
    <row r="1840" spans="1:8" ht="28.5" x14ac:dyDescent="0.2">
      <c r="A1840" s="9">
        <v>3605</v>
      </c>
      <c r="B1840" s="10" t="s">
        <v>233</v>
      </c>
      <c r="C1840" s="279">
        <f t="shared" ref="C1840:F1840" si="1302">0+C1841</f>
        <v>0</v>
      </c>
      <c r="D1840" s="279">
        <f t="shared" si="1302"/>
        <v>0</v>
      </c>
      <c r="E1840" s="279">
        <f t="shared" si="1302"/>
        <v>0</v>
      </c>
      <c r="F1840" s="279">
        <f t="shared" si="1302"/>
        <v>0</v>
      </c>
      <c r="G1840" s="276" t="s">
        <v>16</v>
      </c>
      <c r="H1840" s="277"/>
    </row>
    <row r="1841" spans="1:8" ht="28.5" x14ac:dyDescent="0.2">
      <c r="A1841" s="11" t="s">
        <v>404</v>
      </c>
      <c r="B1841" s="12" t="s">
        <v>206</v>
      </c>
      <c r="C1841" s="280">
        <f t="shared" ref="C1841:F1841" si="1303">C1842</f>
        <v>0</v>
      </c>
      <c r="D1841" s="280">
        <f t="shared" si="1303"/>
        <v>0</v>
      </c>
      <c r="E1841" s="280">
        <f t="shared" si="1303"/>
        <v>0</v>
      </c>
      <c r="F1841" s="280">
        <f t="shared" si="1303"/>
        <v>0</v>
      </c>
      <c r="G1841" s="276" t="s">
        <v>19</v>
      </c>
      <c r="H1841" s="277"/>
    </row>
    <row r="1842" spans="1:8" x14ac:dyDescent="0.2">
      <c r="A1842" s="13">
        <v>11</v>
      </c>
      <c r="B1842" s="14" t="s">
        <v>20</v>
      </c>
      <c r="C1842" s="281">
        <f t="shared" ref="C1842:F1844" si="1304">C1843</f>
        <v>0</v>
      </c>
      <c r="D1842" s="281">
        <f t="shared" si="1304"/>
        <v>0</v>
      </c>
      <c r="E1842" s="281">
        <f t="shared" si="1304"/>
        <v>0</v>
      </c>
      <c r="F1842" s="281">
        <f t="shared" si="1304"/>
        <v>0</v>
      </c>
      <c r="G1842" s="276" t="s">
        <v>21</v>
      </c>
      <c r="H1842" s="277"/>
    </row>
    <row r="1843" spans="1:8" x14ac:dyDescent="0.2">
      <c r="A1843" s="15">
        <v>32</v>
      </c>
      <c r="B1843" s="16" t="s">
        <v>22</v>
      </c>
      <c r="C1843" s="282">
        <f t="shared" ref="C1843:E1843" si="1305">C1844+C1846</f>
        <v>0</v>
      </c>
      <c r="D1843" s="282">
        <f t="shared" si="1305"/>
        <v>0</v>
      </c>
      <c r="E1843" s="282">
        <f t="shared" si="1305"/>
        <v>0</v>
      </c>
      <c r="F1843" s="282">
        <f t="shared" ref="F1843" si="1306">F1844+F1846</f>
        <v>0</v>
      </c>
      <c r="G1843" s="276">
        <v>2</v>
      </c>
      <c r="H1843" s="277"/>
    </row>
    <row r="1844" spans="1:8" x14ac:dyDescent="0.2">
      <c r="A1844" s="17">
        <v>322</v>
      </c>
      <c r="B1844" s="18" t="s">
        <v>106</v>
      </c>
      <c r="C1844" s="283">
        <f t="shared" si="1304"/>
        <v>0</v>
      </c>
      <c r="D1844" s="283">
        <f t="shared" si="1304"/>
        <v>0</v>
      </c>
      <c r="E1844" s="283">
        <f t="shared" si="1304"/>
        <v>0</v>
      </c>
      <c r="F1844" s="283">
        <f t="shared" si="1304"/>
        <v>0</v>
      </c>
      <c r="G1844" s="276">
        <v>3</v>
      </c>
      <c r="H1844" s="277"/>
    </row>
    <row r="1845" spans="1:8" x14ac:dyDescent="0.2">
      <c r="A1845" s="19">
        <v>3222</v>
      </c>
      <c r="B1845" s="35" t="s">
        <v>154</v>
      </c>
      <c r="C1845" s="284"/>
      <c r="D1845" s="284"/>
      <c r="E1845" s="285"/>
      <c r="F1845" s="284"/>
      <c r="G1845" s="276">
        <v>4</v>
      </c>
      <c r="H1845" s="277"/>
    </row>
    <row r="1846" spans="1:8" ht="28.5" x14ac:dyDescent="0.2">
      <c r="A1846" s="17">
        <v>329</v>
      </c>
      <c r="B1846" s="18" t="s">
        <v>29</v>
      </c>
      <c r="C1846" s="187">
        <f t="shared" ref="C1846:F1846" si="1307">C1847</f>
        <v>0</v>
      </c>
      <c r="D1846" s="187">
        <f t="shared" si="1307"/>
        <v>0</v>
      </c>
      <c r="E1846" s="187">
        <f t="shared" si="1307"/>
        <v>0</v>
      </c>
      <c r="F1846" s="187">
        <f t="shared" si="1307"/>
        <v>0</v>
      </c>
      <c r="G1846" s="276">
        <v>3</v>
      </c>
      <c r="H1846" s="277"/>
    </row>
    <row r="1847" spans="1:8" x14ac:dyDescent="0.2">
      <c r="A1847" s="19">
        <v>3292</v>
      </c>
      <c r="B1847" s="35" t="s">
        <v>187</v>
      </c>
      <c r="C1847" s="284"/>
      <c r="D1847" s="284"/>
      <c r="E1847" s="285"/>
      <c r="F1847" s="284"/>
      <c r="G1847" s="276">
        <v>4</v>
      </c>
      <c r="H1847" s="277"/>
    </row>
    <row r="1848" spans="1:8" ht="28.5" x14ac:dyDescent="0.2">
      <c r="A1848" s="258">
        <v>33933</v>
      </c>
      <c r="B1848" s="259" t="s">
        <v>405</v>
      </c>
      <c r="C1848" s="278">
        <f t="shared" ref="C1848:E1848" si="1308">SUM(C1849+C1878)</f>
        <v>0</v>
      </c>
      <c r="D1848" s="278">
        <f t="shared" si="1308"/>
        <v>0</v>
      </c>
      <c r="E1848" s="278">
        <f t="shared" si="1308"/>
        <v>0</v>
      </c>
      <c r="F1848" s="278">
        <f t="shared" ref="F1848" si="1309">SUM(F1849+F1878)</f>
        <v>0</v>
      </c>
      <c r="G1848" s="451" t="s">
        <v>14</v>
      </c>
      <c r="H1848" s="277"/>
    </row>
    <row r="1849" spans="1:8" ht="28.5" x14ac:dyDescent="0.2">
      <c r="A1849" s="9">
        <v>3602</v>
      </c>
      <c r="B1849" s="10" t="s">
        <v>131</v>
      </c>
      <c r="C1849" s="279">
        <f t="shared" ref="C1849:F1849" si="1310">SUM(C1850+0)</f>
        <v>0</v>
      </c>
      <c r="D1849" s="279">
        <f t="shared" si="1310"/>
        <v>0</v>
      </c>
      <c r="E1849" s="279">
        <f t="shared" si="1310"/>
        <v>0</v>
      </c>
      <c r="F1849" s="279">
        <f t="shared" si="1310"/>
        <v>0</v>
      </c>
      <c r="G1849" s="276" t="s">
        <v>16</v>
      </c>
      <c r="H1849" s="277"/>
    </row>
    <row r="1850" spans="1:8" ht="28.5" x14ac:dyDescent="0.2">
      <c r="A1850" s="11" t="s">
        <v>406</v>
      </c>
      <c r="B1850" s="12" t="s">
        <v>407</v>
      </c>
      <c r="C1850" s="280">
        <f t="shared" ref="C1850:F1850" si="1311">SUM(C1851+0+0)</f>
        <v>0</v>
      </c>
      <c r="D1850" s="280">
        <f t="shared" si="1311"/>
        <v>0</v>
      </c>
      <c r="E1850" s="280">
        <f t="shared" si="1311"/>
        <v>0</v>
      </c>
      <c r="F1850" s="280">
        <f t="shared" si="1311"/>
        <v>0</v>
      </c>
      <c r="G1850" s="276" t="s">
        <v>19</v>
      </c>
      <c r="H1850" s="459"/>
    </row>
    <row r="1851" spans="1:8" s="32" customFormat="1" x14ac:dyDescent="0.2">
      <c r="A1851" s="13">
        <v>11</v>
      </c>
      <c r="B1851" s="14" t="s">
        <v>20</v>
      </c>
      <c r="C1851" s="281">
        <f t="shared" ref="C1851:E1851" si="1312">SUM(C1861+C1870+C1852+C1875+C1855+C1858)</f>
        <v>0</v>
      </c>
      <c r="D1851" s="281">
        <f t="shared" si="1312"/>
        <v>0</v>
      </c>
      <c r="E1851" s="281">
        <f t="shared" si="1312"/>
        <v>0</v>
      </c>
      <c r="F1851" s="281">
        <f t="shared" ref="F1851" si="1313">SUM(F1861+F1870+F1852+F1875+F1855+F1858)</f>
        <v>0</v>
      </c>
      <c r="G1851" s="276" t="s">
        <v>21</v>
      </c>
      <c r="H1851" s="459"/>
    </row>
    <row r="1852" spans="1:8" s="32" customFormat="1" x14ac:dyDescent="0.2">
      <c r="A1852" s="15">
        <v>32</v>
      </c>
      <c r="B1852" s="16" t="s">
        <v>22</v>
      </c>
      <c r="C1852" s="120">
        <f t="shared" ref="C1852:F1853" si="1314">C1853</f>
        <v>0</v>
      </c>
      <c r="D1852" s="120">
        <f t="shared" si="1314"/>
        <v>0</v>
      </c>
      <c r="E1852" s="120">
        <f t="shared" si="1314"/>
        <v>0</v>
      </c>
      <c r="F1852" s="120">
        <f t="shared" si="1314"/>
        <v>0</v>
      </c>
      <c r="G1852" s="276">
        <v>2</v>
      </c>
      <c r="H1852" s="325"/>
    </row>
    <row r="1853" spans="1:8" s="32" customFormat="1" x14ac:dyDescent="0.2">
      <c r="A1853" s="17">
        <v>323</v>
      </c>
      <c r="B1853" s="18" t="s">
        <v>23</v>
      </c>
      <c r="C1853" s="121">
        <f t="shared" si="1314"/>
        <v>0</v>
      </c>
      <c r="D1853" s="121">
        <f t="shared" si="1314"/>
        <v>0</v>
      </c>
      <c r="E1853" s="121">
        <f t="shared" si="1314"/>
        <v>0</v>
      </c>
      <c r="F1853" s="121">
        <f t="shared" si="1314"/>
        <v>0</v>
      </c>
      <c r="G1853" s="276">
        <v>3</v>
      </c>
      <c r="H1853" s="325"/>
    </row>
    <row r="1854" spans="1:8" s="32" customFormat="1" ht="28.5" x14ac:dyDescent="0.2">
      <c r="A1854" s="19">
        <v>3232</v>
      </c>
      <c r="B1854" s="20" t="s">
        <v>184</v>
      </c>
      <c r="C1854" s="224"/>
      <c r="D1854" s="224"/>
      <c r="E1854" s="122"/>
      <c r="F1854" s="224"/>
      <c r="G1854" s="276">
        <v>4</v>
      </c>
      <c r="H1854" s="325"/>
    </row>
    <row r="1855" spans="1:8" s="32" customFormat="1" x14ac:dyDescent="0.2">
      <c r="A1855" s="15">
        <v>34</v>
      </c>
      <c r="B1855" s="16" t="s">
        <v>211</v>
      </c>
      <c r="C1855" s="120">
        <f t="shared" ref="C1855:F1856" si="1315">C1856</f>
        <v>0</v>
      </c>
      <c r="D1855" s="120">
        <f t="shared" si="1315"/>
        <v>0</v>
      </c>
      <c r="E1855" s="120">
        <f t="shared" si="1315"/>
        <v>0</v>
      </c>
      <c r="F1855" s="120">
        <f t="shared" si="1315"/>
        <v>0</v>
      </c>
      <c r="G1855" s="276">
        <v>2</v>
      </c>
      <c r="H1855" s="325"/>
    </row>
    <row r="1856" spans="1:8" s="32" customFormat="1" ht="28.5" x14ac:dyDescent="0.2">
      <c r="A1856" s="17">
        <v>342</v>
      </c>
      <c r="B1856" s="18" t="s">
        <v>408</v>
      </c>
      <c r="C1856" s="121">
        <f t="shared" si="1315"/>
        <v>0</v>
      </c>
      <c r="D1856" s="121">
        <f t="shared" si="1315"/>
        <v>0</v>
      </c>
      <c r="E1856" s="121">
        <f t="shared" si="1315"/>
        <v>0</v>
      </c>
      <c r="F1856" s="121">
        <f t="shared" si="1315"/>
        <v>0</v>
      </c>
      <c r="G1856" s="276">
        <v>3</v>
      </c>
      <c r="H1856" s="325"/>
    </row>
    <row r="1857" spans="1:8" s="32" customFormat="1" ht="57" x14ac:dyDescent="0.2">
      <c r="A1857" s="19">
        <v>3423</v>
      </c>
      <c r="B1857" s="20" t="s">
        <v>409</v>
      </c>
      <c r="C1857" s="224"/>
      <c r="D1857" s="224"/>
      <c r="E1857" s="122"/>
      <c r="F1857" s="224"/>
      <c r="G1857" s="276">
        <v>4</v>
      </c>
      <c r="H1857" s="325"/>
    </row>
    <row r="1858" spans="1:8" s="32" customFormat="1" ht="28.5" x14ac:dyDescent="0.2">
      <c r="A1858" s="15">
        <v>41</v>
      </c>
      <c r="B1858" s="16" t="s">
        <v>410</v>
      </c>
      <c r="C1858" s="123">
        <f t="shared" ref="C1858:F1859" si="1316">C1859</f>
        <v>0</v>
      </c>
      <c r="D1858" s="123">
        <f t="shared" si="1316"/>
        <v>0</v>
      </c>
      <c r="E1858" s="123">
        <f t="shared" si="1316"/>
        <v>0</v>
      </c>
      <c r="F1858" s="123">
        <f t="shared" si="1316"/>
        <v>0</v>
      </c>
      <c r="G1858" s="276">
        <v>2</v>
      </c>
      <c r="H1858" s="325"/>
    </row>
    <row r="1859" spans="1:8" s="32" customFormat="1" x14ac:dyDescent="0.2">
      <c r="A1859" s="17">
        <v>412</v>
      </c>
      <c r="B1859" s="18" t="s">
        <v>119</v>
      </c>
      <c r="C1859" s="121">
        <f t="shared" si="1316"/>
        <v>0</v>
      </c>
      <c r="D1859" s="121">
        <f t="shared" si="1316"/>
        <v>0</v>
      </c>
      <c r="E1859" s="121">
        <f t="shared" si="1316"/>
        <v>0</v>
      </c>
      <c r="F1859" s="121">
        <f t="shared" si="1316"/>
        <v>0</v>
      </c>
      <c r="G1859" s="276">
        <v>3</v>
      </c>
      <c r="H1859" s="325"/>
    </row>
    <row r="1860" spans="1:8" x14ac:dyDescent="0.2">
      <c r="A1860" s="19">
        <v>4123</v>
      </c>
      <c r="B1860" s="35" t="s">
        <v>120</v>
      </c>
      <c r="C1860" s="231"/>
      <c r="D1860" s="231"/>
      <c r="E1860" s="96"/>
      <c r="F1860" s="231"/>
      <c r="G1860" s="276">
        <v>4</v>
      </c>
      <c r="H1860" s="325"/>
    </row>
    <row r="1861" spans="1:8" ht="28.5" x14ac:dyDescent="0.2">
      <c r="A1861" s="15">
        <v>42</v>
      </c>
      <c r="B1861" s="16" t="s">
        <v>51</v>
      </c>
      <c r="C1861" s="282">
        <f t="shared" ref="C1861:E1861" si="1317">SUM(C1862)+C1868</f>
        <v>0</v>
      </c>
      <c r="D1861" s="282">
        <f t="shared" si="1317"/>
        <v>0</v>
      </c>
      <c r="E1861" s="282">
        <f t="shared" si="1317"/>
        <v>0</v>
      </c>
      <c r="F1861" s="282">
        <f t="shared" ref="F1861" si="1318">SUM(F1862)+F1868</f>
        <v>0</v>
      </c>
      <c r="G1861" s="276">
        <v>2</v>
      </c>
      <c r="H1861" s="325"/>
    </row>
    <row r="1862" spans="1:8" x14ac:dyDescent="0.2">
      <c r="A1862" s="17">
        <v>422</v>
      </c>
      <c r="B1862" s="18" t="s">
        <v>52</v>
      </c>
      <c r="C1862" s="283">
        <f t="shared" ref="C1862:E1862" si="1319">SUM(C1863:C1867)</f>
        <v>0</v>
      </c>
      <c r="D1862" s="283">
        <f t="shared" si="1319"/>
        <v>0</v>
      </c>
      <c r="E1862" s="283">
        <f t="shared" si="1319"/>
        <v>0</v>
      </c>
      <c r="F1862" s="283">
        <f t="shared" ref="F1862" si="1320">SUM(F1863:F1867)</f>
        <v>0</v>
      </c>
      <c r="G1862" s="276">
        <v>3</v>
      </c>
      <c r="H1862" s="325"/>
    </row>
    <row r="1863" spans="1:8" x14ac:dyDescent="0.2">
      <c r="A1863" s="19">
        <v>4221</v>
      </c>
      <c r="B1863" s="35" t="s">
        <v>121</v>
      </c>
      <c r="C1863" s="284"/>
      <c r="D1863" s="284"/>
      <c r="E1863" s="285"/>
      <c r="F1863" s="284"/>
      <c r="G1863" s="276">
        <v>4</v>
      </c>
      <c r="H1863" s="325"/>
    </row>
    <row r="1864" spans="1:8" x14ac:dyDescent="0.2">
      <c r="A1864" s="19">
        <v>4222</v>
      </c>
      <c r="B1864" s="35" t="s">
        <v>122</v>
      </c>
      <c r="C1864" s="284"/>
      <c r="D1864" s="284"/>
      <c r="E1864" s="285"/>
      <c r="F1864" s="284"/>
      <c r="G1864" s="276">
        <v>4</v>
      </c>
      <c r="H1864" s="325"/>
    </row>
    <row r="1865" spans="1:8" x14ac:dyDescent="0.2">
      <c r="A1865" s="19">
        <v>4223</v>
      </c>
      <c r="B1865" s="35" t="s">
        <v>157</v>
      </c>
      <c r="C1865" s="284"/>
      <c r="D1865" s="284"/>
      <c r="E1865" s="285"/>
      <c r="F1865" s="284"/>
      <c r="G1865" s="276">
        <v>4</v>
      </c>
      <c r="H1865" s="325"/>
    </row>
    <row r="1866" spans="1:8" ht="28.5" x14ac:dyDescent="0.2">
      <c r="A1866" s="19">
        <v>4224</v>
      </c>
      <c r="B1866" s="35" t="s">
        <v>53</v>
      </c>
      <c r="C1866" s="284"/>
      <c r="D1866" s="284"/>
      <c r="E1866" s="285"/>
      <c r="F1866" s="284"/>
      <c r="G1866" s="276">
        <v>4</v>
      </c>
      <c r="H1866" s="325"/>
    </row>
    <row r="1867" spans="1:8" ht="28.5" x14ac:dyDescent="0.2">
      <c r="A1867" s="19">
        <v>4227</v>
      </c>
      <c r="B1867" s="35" t="s">
        <v>216</v>
      </c>
      <c r="C1867" s="284"/>
      <c r="D1867" s="284"/>
      <c r="E1867" s="285"/>
      <c r="F1867" s="284"/>
      <c r="G1867" s="276">
        <v>4</v>
      </c>
      <c r="H1867" s="325"/>
    </row>
    <row r="1868" spans="1:8" x14ac:dyDescent="0.2">
      <c r="A1868" s="97">
        <v>426</v>
      </c>
      <c r="B1868" s="18" t="s">
        <v>119</v>
      </c>
      <c r="C1868" s="283">
        <f t="shared" ref="C1868:F1868" si="1321">C1869</f>
        <v>0</v>
      </c>
      <c r="D1868" s="283">
        <f t="shared" si="1321"/>
        <v>0</v>
      </c>
      <c r="E1868" s="283">
        <f t="shared" si="1321"/>
        <v>0</v>
      </c>
      <c r="F1868" s="283">
        <f t="shared" si="1321"/>
        <v>0</v>
      </c>
      <c r="G1868" s="276">
        <v>3</v>
      </c>
      <c r="H1868" s="325"/>
    </row>
    <row r="1869" spans="1:8" x14ac:dyDescent="0.2">
      <c r="A1869" s="67">
        <v>4262</v>
      </c>
      <c r="B1869" s="35" t="s">
        <v>124</v>
      </c>
      <c r="C1869" s="284"/>
      <c r="D1869" s="284"/>
      <c r="E1869" s="285"/>
      <c r="F1869" s="284"/>
      <c r="G1869" s="276">
        <v>4</v>
      </c>
      <c r="H1869" s="325"/>
    </row>
    <row r="1870" spans="1:8" ht="28.5" x14ac:dyDescent="0.2">
      <c r="A1870" s="15">
        <v>45</v>
      </c>
      <c r="B1870" s="16" t="s">
        <v>125</v>
      </c>
      <c r="C1870" s="282">
        <f t="shared" ref="C1870:E1870" si="1322">SUM(C1871)+C1873</f>
        <v>0</v>
      </c>
      <c r="D1870" s="282">
        <f t="shared" si="1322"/>
        <v>0</v>
      </c>
      <c r="E1870" s="282">
        <f t="shared" si="1322"/>
        <v>0</v>
      </c>
      <c r="F1870" s="282">
        <f t="shared" ref="F1870" si="1323">SUM(F1871)+F1873</f>
        <v>0</v>
      </c>
      <c r="G1870" s="276">
        <v>2</v>
      </c>
      <c r="H1870" s="325"/>
    </row>
    <row r="1871" spans="1:8" ht="28.5" x14ac:dyDescent="0.2">
      <c r="A1871" s="17">
        <v>451</v>
      </c>
      <c r="B1871" s="18" t="s">
        <v>126</v>
      </c>
      <c r="C1871" s="283">
        <f t="shared" ref="C1871:F1871" si="1324">SUM(C1872)</f>
        <v>0</v>
      </c>
      <c r="D1871" s="283">
        <f t="shared" si="1324"/>
        <v>0</v>
      </c>
      <c r="E1871" s="283">
        <f t="shared" si="1324"/>
        <v>0</v>
      </c>
      <c r="F1871" s="283">
        <f t="shared" si="1324"/>
        <v>0</v>
      </c>
      <c r="G1871" s="276">
        <v>3</v>
      </c>
      <c r="H1871" s="325"/>
    </row>
    <row r="1872" spans="1:8" ht="28.5" x14ac:dyDescent="0.2">
      <c r="A1872" s="19">
        <v>4511</v>
      </c>
      <c r="B1872" s="35" t="s">
        <v>126</v>
      </c>
      <c r="C1872" s="284"/>
      <c r="D1872" s="284"/>
      <c r="E1872" s="285"/>
      <c r="F1872" s="284"/>
      <c r="G1872" s="276">
        <v>4</v>
      </c>
      <c r="H1872" s="325"/>
    </row>
    <row r="1873" spans="1:8" x14ac:dyDescent="0.2">
      <c r="A1873" s="97">
        <v>452</v>
      </c>
      <c r="B1873" s="18" t="s">
        <v>411</v>
      </c>
      <c r="C1873" s="283">
        <f t="shared" ref="C1873:F1873" si="1325">C1874</f>
        <v>0</v>
      </c>
      <c r="D1873" s="283">
        <f t="shared" si="1325"/>
        <v>0</v>
      </c>
      <c r="E1873" s="283">
        <f t="shared" si="1325"/>
        <v>0</v>
      </c>
      <c r="F1873" s="283">
        <f t="shared" si="1325"/>
        <v>0</v>
      </c>
      <c r="G1873" s="276">
        <v>3</v>
      </c>
      <c r="H1873" s="325"/>
    </row>
    <row r="1874" spans="1:8" x14ac:dyDescent="0.2">
      <c r="A1874" s="67">
        <v>4521</v>
      </c>
      <c r="B1874" s="35" t="s">
        <v>411</v>
      </c>
      <c r="C1874" s="231"/>
      <c r="D1874" s="231"/>
      <c r="E1874" s="96"/>
      <c r="F1874" s="231"/>
      <c r="G1874" s="276">
        <v>4</v>
      </c>
      <c r="H1874" s="325"/>
    </row>
    <row r="1875" spans="1:8" ht="28.5" x14ac:dyDescent="0.2">
      <c r="A1875" s="15">
        <v>54</v>
      </c>
      <c r="B1875" s="16" t="s">
        <v>412</v>
      </c>
      <c r="C1875" s="123">
        <f t="shared" ref="C1875:F1876" si="1326">C1876</f>
        <v>0</v>
      </c>
      <c r="D1875" s="123">
        <f t="shared" si="1326"/>
        <v>0</v>
      </c>
      <c r="E1875" s="123">
        <f t="shared" si="1326"/>
        <v>0</v>
      </c>
      <c r="F1875" s="123">
        <f t="shared" si="1326"/>
        <v>0</v>
      </c>
      <c r="G1875" s="276">
        <v>2</v>
      </c>
      <c r="H1875" s="325"/>
    </row>
    <row r="1876" spans="1:8" ht="42.75" x14ac:dyDescent="0.2">
      <c r="A1876" s="17">
        <v>544</v>
      </c>
      <c r="B1876" s="124" t="s">
        <v>413</v>
      </c>
      <c r="C1876" s="121">
        <f t="shared" si="1326"/>
        <v>0</v>
      </c>
      <c r="D1876" s="121">
        <f t="shared" si="1326"/>
        <v>0</v>
      </c>
      <c r="E1876" s="121">
        <f t="shared" si="1326"/>
        <v>0</v>
      </c>
      <c r="F1876" s="121">
        <f t="shared" si="1326"/>
        <v>0</v>
      </c>
      <c r="G1876" s="276">
        <v>3</v>
      </c>
      <c r="H1876" s="325"/>
    </row>
    <row r="1877" spans="1:8" ht="42.75" x14ac:dyDescent="0.2">
      <c r="A1877" s="19">
        <v>5443</v>
      </c>
      <c r="B1877" s="35" t="s">
        <v>413</v>
      </c>
      <c r="C1877" s="231"/>
      <c r="D1877" s="231"/>
      <c r="E1877" s="96"/>
      <c r="F1877" s="231"/>
      <c r="G1877" s="276">
        <v>4</v>
      </c>
      <c r="H1877" s="325"/>
    </row>
    <row r="1878" spans="1:8" ht="28.5" x14ac:dyDescent="0.2">
      <c r="A1878" s="9">
        <v>3605</v>
      </c>
      <c r="B1878" s="10" t="s">
        <v>233</v>
      </c>
      <c r="C1878" s="279">
        <f t="shared" ref="C1878:F1878" si="1327">0+C1879</f>
        <v>0</v>
      </c>
      <c r="D1878" s="279">
        <f t="shared" si="1327"/>
        <v>0</v>
      </c>
      <c r="E1878" s="279">
        <f t="shared" si="1327"/>
        <v>0</v>
      </c>
      <c r="F1878" s="279">
        <f t="shared" si="1327"/>
        <v>0</v>
      </c>
      <c r="G1878" s="276" t="s">
        <v>16</v>
      </c>
      <c r="H1878" s="325"/>
    </row>
    <row r="1879" spans="1:8" ht="28.5" x14ac:dyDescent="0.2">
      <c r="A1879" s="11" t="s">
        <v>414</v>
      </c>
      <c r="B1879" s="12" t="s">
        <v>370</v>
      </c>
      <c r="C1879" s="280">
        <f t="shared" ref="C1879:F1879" si="1328">C1880</f>
        <v>0</v>
      </c>
      <c r="D1879" s="280">
        <f t="shared" si="1328"/>
        <v>0</v>
      </c>
      <c r="E1879" s="280">
        <f t="shared" si="1328"/>
        <v>0</v>
      </c>
      <c r="F1879" s="280">
        <f t="shared" si="1328"/>
        <v>0</v>
      </c>
      <c r="G1879" s="276" t="s">
        <v>19</v>
      </c>
      <c r="H1879" s="325"/>
    </row>
    <row r="1880" spans="1:8" x14ac:dyDescent="0.2">
      <c r="A1880" s="13">
        <v>11</v>
      </c>
      <c r="B1880" s="14" t="s">
        <v>20</v>
      </c>
      <c r="C1880" s="281">
        <f t="shared" ref="C1880:F1882" si="1329">C1881</f>
        <v>0</v>
      </c>
      <c r="D1880" s="281">
        <f t="shared" si="1329"/>
        <v>0</v>
      </c>
      <c r="E1880" s="281">
        <f t="shared" si="1329"/>
        <v>0</v>
      </c>
      <c r="F1880" s="281">
        <f t="shared" si="1329"/>
        <v>0</v>
      </c>
      <c r="G1880" s="276" t="s">
        <v>21</v>
      </c>
      <c r="H1880" s="325"/>
    </row>
    <row r="1881" spans="1:8" x14ac:dyDescent="0.2">
      <c r="A1881" s="15">
        <v>32</v>
      </c>
      <c r="B1881" s="16" t="s">
        <v>22</v>
      </c>
      <c r="C1881" s="282">
        <f t="shared" ref="C1881:E1881" si="1330">C1882+C1884</f>
        <v>0</v>
      </c>
      <c r="D1881" s="282">
        <f t="shared" si="1330"/>
        <v>0</v>
      </c>
      <c r="E1881" s="282">
        <f t="shared" si="1330"/>
        <v>0</v>
      </c>
      <c r="F1881" s="282">
        <f t="shared" ref="F1881" si="1331">F1882+F1884</f>
        <v>0</v>
      </c>
      <c r="G1881" s="276">
        <v>2</v>
      </c>
      <c r="H1881" s="325"/>
    </row>
    <row r="1882" spans="1:8" x14ac:dyDescent="0.2">
      <c r="A1882" s="17">
        <v>322</v>
      </c>
      <c r="B1882" s="18" t="s">
        <v>106</v>
      </c>
      <c r="C1882" s="283">
        <f t="shared" si="1329"/>
        <v>0</v>
      </c>
      <c r="D1882" s="283">
        <f t="shared" si="1329"/>
        <v>0</v>
      </c>
      <c r="E1882" s="283">
        <f t="shared" si="1329"/>
        <v>0</v>
      </c>
      <c r="F1882" s="283">
        <f t="shared" si="1329"/>
        <v>0</v>
      </c>
      <c r="G1882" s="276">
        <v>3</v>
      </c>
      <c r="H1882" s="325"/>
    </row>
    <row r="1883" spans="1:8" x14ac:dyDescent="0.2">
      <c r="A1883" s="19">
        <v>3222</v>
      </c>
      <c r="B1883" s="35" t="s">
        <v>154</v>
      </c>
      <c r="C1883" s="460"/>
      <c r="D1883" s="460"/>
      <c r="E1883" s="461"/>
      <c r="F1883" s="460"/>
      <c r="G1883" s="276">
        <v>4</v>
      </c>
      <c r="H1883" s="325"/>
    </row>
    <row r="1884" spans="1:8" ht="28.5" x14ac:dyDescent="0.2">
      <c r="A1884" s="342">
        <v>329</v>
      </c>
      <c r="B1884" s="343" t="s">
        <v>29</v>
      </c>
      <c r="C1884" s="128">
        <f t="shared" ref="C1884:F1884" si="1332">C1885</f>
        <v>0</v>
      </c>
      <c r="D1884" s="128">
        <f t="shared" si="1332"/>
        <v>0</v>
      </c>
      <c r="E1884" s="128">
        <f t="shared" si="1332"/>
        <v>0</v>
      </c>
      <c r="F1884" s="128">
        <f t="shared" si="1332"/>
        <v>0</v>
      </c>
      <c r="G1884" s="276">
        <v>3</v>
      </c>
      <c r="H1884" s="325"/>
    </row>
    <row r="1885" spans="1:8" x14ac:dyDescent="0.2">
      <c r="A1885" s="67">
        <v>3292</v>
      </c>
      <c r="B1885" s="35" t="s">
        <v>187</v>
      </c>
      <c r="C1885" s="246"/>
      <c r="D1885" s="246"/>
      <c r="E1885" s="247"/>
      <c r="F1885" s="246"/>
      <c r="G1885" s="276">
        <v>4</v>
      </c>
      <c r="H1885" s="325"/>
    </row>
    <row r="1886" spans="1:8" x14ac:dyDescent="0.2">
      <c r="A1886" s="258">
        <v>32432</v>
      </c>
      <c r="B1886" s="259" t="s">
        <v>415</v>
      </c>
      <c r="C1886" s="278">
        <f t="shared" ref="C1886:E1886" si="1333">SUM(C1887+C1900)</f>
        <v>0</v>
      </c>
      <c r="D1886" s="278">
        <f t="shared" si="1333"/>
        <v>0</v>
      </c>
      <c r="E1886" s="278">
        <f t="shared" si="1333"/>
        <v>0</v>
      </c>
      <c r="F1886" s="278">
        <f t="shared" ref="F1886" si="1334">SUM(F1887+F1900)</f>
        <v>0</v>
      </c>
      <c r="G1886" s="451" t="s">
        <v>14</v>
      </c>
      <c r="H1886" s="301"/>
    </row>
    <row r="1887" spans="1:8" ht="28.5" x14ac:dyDescent="0.2">
      <c r="A1887" s="9">
        <v>3602</v>
      </c>
      <c r="B1887" s="10" t="s">
        <v>131</v>
      </c>
      <c r="C1887" s="279">
        <f t="shared" ref="C1887:F1887" si="1335">SUM(C1888+0+0)</f>
        <v>0</v>
      </c>
      <c r="D1887" s="279">
        <f t="shared" si="1335"/>
        <v>0</v>
      </c>
      <c r="E1887" s="279">
        <f t="shared" si="1335"/>
        <v>0</v>
      </c>
      <c r="F1887" s="279">
        <f t="shared" si="1335"/>
        <v>0</v>
      </c>
      <c r="G1887" s="276" t="s">
        <v>16</v>
      </c>
      <c r="H1887" s="277"/>
    </row>
    <row r="1888" spans="1:8" ht="28.5" x14ac:dyDescent="0.2">
      <c r="A1888" s="11" t="s">
        <v>416</v>
      </c>
      <c r="B1888" s="12" t="s">
        <v>417</v>
      </c>
      <c r="C1888" s="280">
        <f t="shared" ref="C1888:F1888" si="1336">SUM(C1889+0+0+0)</f>
        <v>0</v>
      </c>
      <c r="D1888" s="280">
        <f t="shared" si="1336"/>
        <v>0</v>
      </c>
      <c r="E1888" s="280">
        <f t="shared" si="1336"/>
        <v>0</v>
      </c>
      <c r="F1888" s="280">
        <f t="shared" si="1336"/>
        <v>0</v>
      </c>
      <c r="G1888" s="276" t="s">
        <v>19</v>
      </c>
      <c r="H1888" s="317"/>
    </row>
    <row r="1889" spans="1:11" x14ac:dyDescent="0.2">
      <c r="A1889" s="13">
        <v>11</v>
      </c>
      <c r="B1889" s="14" t="s">
        <v>20</v>
      </c>
      <c r="C1889" s="281">
        <f t="shared" ref="C1889:E1889" si="1337">SUM(C1890+C1897)</f>
        <v>0</v>
      </c>
      <c r="D1889" s="281">
        <f t="shared" si="1337"/>
        <v>0</v>
      </c>
      <c r="E1889" s="281">
        <f t="shared" si="1337"/>
        <v>0</v>
      </c>
      <c r="F1889" s="281">
        <f t="shared" ref="F1889" si="1338">SUM(F1890+F1897)</f>
        <v>0</v>
      </c>
      <c r="G1889" s="276" t="s">
        <v>21</v>
      </c>
      <c r="H1889" s="277"/>
    </row>
    <row r="1890" spans="1:11" ht="28.5" x14ac:dyDescent="0.2">
      <c r="A1890" s="15">
        <v>42</v>
      </c>
      <c r="B1890" s="16" t="s">
        <v>51</v>
      </c>
      <c r="C1890" s="282">
        <f t="shared" ref="C1890:E1890" si="1339">SUM(C1891+C1895)</f>
        <v>0</v>
      </c>
      <c r="D1890" s="282">
        <f t="shared" si="1339"/>
        <v>0</v>
      </c>
      <c r="E1890" s="282">
        <f t="shared" si="1339"/>
        <v>0</v>
      </c>
      <c r="F1890" s="282">
        <f t="shared" ref="F1890" si="1340">SUM(F1891+F1895)</f>
        <v>0</v>
      </c>
      <c r="G1890" s="276">
        <v>2</v>
      </c>
      <c r="H1890" s="277"/>
    </row>
    <row r="1891" spans="1:11" x14ac:dyDescent="0.2">
      <c r="A1891" s="17">
        <v>422</v>
      </c>
      <c r="B1891" s="18" t="s">
        <v>52</v>
      </c>
      <c r="C1891" s="283">
        <f t="shared" ref="C1891:E1891" si="1341">SUM(C1892:C1894)</f>
        <v>0</v>
      </c>
      <c r="D1891" s="283">
        <f t="shared" si="1341"/>
        <v>0</v>
      </c>
      <c r="E1891" s="283">
        <f t="shared" si="1341"/>
        <v>0</v>
      </c>
      <c r="F1891" s="283">
        <f t="shared" ref="F1891" si="1342">SUM(F1892:F1894)</f>
        <v>0</v>
      </c>
      <c r="G1891" s="276">
        <v>3</v>
      </c>
      <c r="H1891" s="277"/>
    </row>
    <row r="1892" spans="1:11" x14ac:dyDescent="0.2">
      <c r="A1892" s="45">
        <v>4221</v>
      </c>
      <c r="B1892" s="35" t="s">
        <v>121</v>
      </c>
      <c r="C1892" s="310"/>
      <c r="D1892" s="310"/>
      <c r="E1892" s="311"/>
      <c r="F1892" s="310"/>
      <c r="G1892" s="276">
        <v>4</v>
      </c>
      <c r="H1892" s="277"/>
    </row>
    <row r="1893" spans="1:11" ht="28.5" x14ac:dyDescent="0.2">
      <c r="A1893" s="19">
        <v>4224</v>
      </c>
      <c r="B1893" s="35" t="s">
        <v>53</v>
      </c>
      <c r="C1893" s="284"/>
      <c r="D1893" s="453"/>
      <c r="E1893" s="453"/>
      <c r="F1893" s="453"/>
      <c r="G1893" s="276">
        <v>4</v>
      </c>
      <c r="H1893" s="301"/>
    </row>
    <row r="1894" spans="1:11" ht="28.5" x14ac:dyDescent="0.2">
      <c r="A1894" s="19">
        <v>4227</v>
      </c>
      <c r="B1894" s="35" t="s">
        <v>216</v>
      </c>
      <c r="C1894" s="284"/>
      <c r="D1894" s="284"/>
      <c r="E1894" s="285"/>
      <c r="F1894" s="284"/>
      <c r="G1894" s="276">
        <v>4</v>
      </c>
      <c r="H1894" s="277"/>
      <c r="K1894" s="5"/>
    </row>
    <row r="1895" spans="1:11" ht="28.5" x14ac:dyDescent="0.2">
      <c r="A1895" s="17">
        <v>426</v>
      </c>
      <c r="B1895" s="18" t="s">
        <v>123</v>
      </c>
      <c r="C1895" s="129">
        <f t="shared" ref="C1895:F1895" si="1343">C1896</f>
        <v>0</v>
      </c>
      <c r="D1895" s="129">
        <f t="shared" si="1343"/>
        <v>0</v>
      </c>
      <c r="E1895" s="129">
        <f t="shared" si="1343"/>
        <v>0</v>
      </c>
      <c r="F1895" s="129">
        <f t="shared" si="1343"/>
        <v>0</v>
      </c>
      <c r="G1895" s="276">
        <v>3</v>
      </c>
      <c r="H1895" s="277"/>
    </row>
    <row r="1896" spans="1:11" x14ac:dyDescent="0.2">
      <c r="A1896" s="19">
        <v>4262</v>
      </c>
      <c r="B1896" s="35" t="s">
        <v>124</v>
      </c>
      <c r="C1896" s="284"/>
      <c r="D1896" s="284"/>
      <c r="E1896" s="285"/>
      <c r="F1896" s="284"/>
      <c r="G1896" s="276">
        <v>4</v>
      </c>
      <c r="H1896" s="277"/>
    </row>
    <row r="1897" spans="1:11" ht="28.5" x14ac:dyDescent="0.2">
      <c r="A1897" s="15">
        <v>45</v>
      </c>
      <c r="B1897" s="16" t="s">
        <v>125</v>
      </c>
      <c r="C1897" s="282">
        <f t="shared" ref="C1897:F1897" si="1344">SUM(C1898)</f>
        <v>0</v>
      </c>
      <c r="D1897" s="282">
        <f t="shared" si="1344"/>
        <v>0</v>
      </c>
      <c r="E1897" s="282">
        <f t="shared" si="1344"/>
        <v>0</v>
      </c>
      <c r="F1897" s="282">
        <f t="shared" si="1344"/>
        <v>0</v>
      </c>
      <c r="G1897" s="276">
        <v>2</v>
      </c>
      <c r="H1897" s="277"/>
    </row>
    <row r="1898" spans="1:11" ht="28.5" x14ac:dyDescent="0.2">
      <c r="A1898" s="17">
        <v>451</v>
      </c>
      <c r="B1898" s="18" t="s">
        <v>126</v>
      </c>
      <c r="C1898" s="283">
        <f t="shared" ref="C1898:F1898" si="1345">SUM(C1899)</f>
        <v>0</v>
      </c>
      <c r="D1898" s="283">
        <f t="shared" si="1345"/>
        <v>0</v>
      </c>
      <c r="E1898" s="283">
        <f t="shared" si="1345"/>
        <v>0</v>
      </c>
      <c r="F1898" s="283">
        <f t="shared" si="1345"/>
        <v>0</v>
      </c>
      <c r="G1898" s="276">
        <v>3</v>
      </c>
      <c r="H1898" s="277"/>
      <c r="K1898" s="5"/>
    </row>
    <row r="1899" spans="1:11" ht="28.5" x14ac:dyDescent="0.2">
      <c r="A1899" s="19">
        <v>4511</v>
      </c>
      <c r="B1899" s="35" t="s">
        <v>126</v>
      </c>
      <c r="C1899" s="284"/>
      <c r="D1899" s="284"/>
      <c r="E1899" s="285"/>
      <c r="F1899" s="284"/>
      <c r="G1899" s="276">
        <v>4</v>
      </c>
      <c r="H1899" s="301"/>
    </row>
    <row r="1900" spans="1:11" ht="28.5" x14ac:dyDescent="0.2">
      <c r="A1900" s="261">
        <v>3605</v>
      </c>
      <c r="B1900" s="262" t="s">
        <v>233</v>
      </c>
      <c r="C1900" s="279">
        <f t="shared" ref="C1900:F1900" si="1346">0+C1901</f>
        <v>0</v>
      </c>
      <c r="D1900" s="279">
        <f t="shared" si="1346"/>
        <v>0</v>
      </c>
      <c r="E1900" s="279">
        <f t="shared" si="1346"/>
        <v>0</v>
      </c>
      <c r="F1900" s="279">
        <f t="shared" si="1346"/>
        <v>0</v>
      </c>
      <c r="G1900" s="276" t="s">
        <v>16</v>
      </c>
      <c r="H1900" s="277"/>
      <c r="K1900" s="5"/>
    </row>
    <row r="1901" spans="1:11" ht="28.5" x14ac:dyDescent="0.2">
      <c r="A1901" s="11" t="s">
        <v>418</v>
      </c>
      <c r="B1901" s="12" t="s">
        <v>206</v>
      </c>
      <c r="C1901" s="280">
        <f t="shared" ref="C1901:F1901" si="1347">C1902</f>
        <v>0</v>
      </c>
      <c r="D1901" s="280">
        <f t="shared" si="1347"/>
        <v>0</v>
      </c>
      <c r="E1901" s="280">
        <f t="shared" si="1347"/>
        <v>0</v>
      </c>
      <c r="F1901" s="280">
        <f t="shared" si="1347"/>
        <v>0</v>
      </c>
      <c r="G1901" s="276" t="s">
        <v>19</v>
      </c>
      <c r="H1901" s="462"/>
    </row>
    <row r="1902" spans="1:11" x14ac:dyDescent="0.2">
      <c r="A1902" s="13">
        <v>11</v>
      </c>
      <c r="B1902" s="14" t="s">
        <v>20</v>
      </c>
      <c r="C1902" s="281">
        <f t="shared" ref="C1902:F1904" si="1348">C1903</f>
        <v>0</v>
      </c>
      <c r="D1902" s="281">
        <f>D1903</f>
        <v>0</v>
      </c>
      <c r="E1902" s="281">
        <f>E1903</f>
        <v>0</v>
      </c>
      <c r="F1902" s="281">
        <f>F1903</f>
        <v>0</v>
      </c>
      <c r="G1902" s="276" t="s">
        <v>21</v>
      </c>
      <c r="H1902" s="277"/>
    </row>
    <row r="1903" spans="1:11" x14ac:dyDescent="0.2">
      <c r="A1903" s="15">
        <v>32</v>
      </c>
      <c r="B1903" s="16" t="s">
        <v>22</v>
      </c>
      <c r="C1903" s="282">
        <f>C1904+C1908</f>
        <v>0</v>
      </c>
      <c r="D1903" s="282">
        <f>D1904+D1908+D1906</f>
        <v>0</v>
      </c>
      <c r="E1903" s="282">
        <f>E1904+E1906+E1908</f>
        <v>0</v>
      </c>
      <c r="F1903" s="282">
        <f>F1904+F1908+F1906</f>
        <v>0</v>
      </c>
      <c r="G1903" s="276">
        <v>2</v>
      </c>
      <c r="H1903" s="277"/>
    </row>
    <row r="1904" spans="1:11" x14ac:dyDescent="0.2">
      <c r="A1904" s="17">
        <v>329</v>
      </c>
      <c r="B1904" s="18"/>
      <c r="C1904" s="283">
        <f t="shared" si="1348"/>
        <v>0</v>
      </c>
      <c r="D1904" s="283">
        <f t="shared" si="1348"/>
        <v>0</v>
      </c>
      <c r="E1904" s="283">
        <f t="shared" si="1348"/>
        <v>0</v>
      </c>
      <c r="F1904" s="283">
        <f t="shared" si="1348"/>
        <v>0</v>
      </c>
      <c r="G1904" s="276">
        <v>3</v>
      </c>
      <c r="H1904" s="277"/>
    </row>
    <row r="1905" spans="1:8" x14ac:dyDescent="0.2">
      <c r="A1905" s="19">
        <v>3292</v>
      </c>
      <c r="B1905" s="35"/>
      <c r="C1905" s="284"/>
      <c r="D1905" s="453"/>
      <c r="E1905" s="284"/>
      <c r="F1905" s="453"/>
      <c r="G1905" s="276">
        <v>4</v>
      </c>
      <c r="H1905" s="277"/>
    </row>
    <row r="1906" spans="1:8" ht="42.75" x14ac:dyDescent="0.2">
      <c r="A1906" s="17" t="s">
        <v>293</v>
      </c>
      <c r="B1906" s="18" t="s">
        <v>294</v>
      </c>
      <c r="C1906" s="283"/>
      <c r="D1906" s="283">
        <f>D1907</f>
        <v>0</v>
      </c>
      <c r="E1906" s="283">
        <f>E1907</f>
        <v>0</v>
      </c>
      <c r="F1906" s="283">
        <f>F1907</f>
        <v>0</v>
      </c>
      <c r="G1906" s="276">
        <v>3</v>
      </c>
      <c r="H1906" s="277"/>
    </row>
    <row r="1907" spans="1:8" ht="42.75" x14ac:dyDescent="0.2">
      <c r="A1907" s="19" t="s">
        <v>295</v>
      </c>
      <c r="B1907" s="72" t="s">
        <v>296</v>
      </c>
      <c r="C1907" s="198"/>
      <c r="D1907" s="198"/>
      <c r="E1907" s="211"/>
      <c r="F1907" s="198"/>
      <c r="G1907" s="276">
        <v>4</v>
      </c>
      <c r="H1907" s="277"/>
    </row>
    <row r="1908" spans="1:8" ht="28.5" x14ac:dyDescent="0.2">
      <c r="A1908" s="17">
        <v>329</v>
      </c>
      <c r="B1908" s="463" t="s">
        <v>29</v>
      </c>
      <c r="C1908" s="199">
        <f t="shared" ref="C1908:F1908" si="1349">C1909</f>
        <v>0</v>
      </c>
      <c r="D1908" s="199">
        <f t="shared" si="1349"/>
        <v>0</v>
      </c>
      <c r="E1908" s="199">
        <f t="shared" si="1349"/>
        <v>0</v>
      </c>
      <c r="F1908" s="199">
        <f t="shared" si="1349"/>
        <v>0</v>
      </c>
      <c r="G1908" s="419">
        <v>3</v>
      </c>
      <c r="H1908" s="277"/>
    </row>
    <row r="1909" spans="1:8" x14ac:dyDescent="0.2">
      <c r="A1909" s="19">
        <v>3292</v>
      </c>
      <c r="B1909" s="35" t="s">
        <v>187</v>
      </c>
      <c r="C1909" s="246"/>
      <c r="D1909" s="246"/>
      <c r="E1909" s="247"/>
      <c r="F1909" s="246"/>
      <c r="G1909" s="276">
        <v>4</v>
      </c>
      <c r="H1909" s="277"/>
    </row>
    <row r="1910" spans="1:8" x14ac:dyDescent="0.2">
      <c r="A1910" s="258">
        <v>31528</v>
      </c>
      <c r="B1910" s="259" t="s">
        <v>419</v>
      </c>
      <c r="C1910" s="278">
        <f t="shared" ref="C1910:E1910" si="1350">C1911+C1935</f>
        <v>0</v>
      </c>
      <c r="D1910" s="278">
        <f t="shared" si="1350"/>
        <v>0</v>
      </c>
      <c r="E1910" s="278">
        <f t="shared" si="1350"/>
        <v>0</v>
      </c>
      <c r="F1910" s="278">
        <f t="shared" ref="F1910" si="1351">F1911+F1935</f>
        <v>0</v>
      </c>
      <c r="G1910" s="451" t="s">
        <v>14</v>
      </c>
      <c r="H1910" s="277"/>
    </row>
    <row r="1911" spans="1:8" ht="28.5" x14ac:dyDescent="0.2">
      <c r="A1911" s="9">
        <v>3602</v>
      </c>
      <c r="B1911" s="10" t="s">
        <v>131</v>
      </c>
      <c r="C1911" s="279">
        <f>C1912+C1922</f>
        <v>0</v>
      </c>
      <c r="D1911" s="279">
        <f>D1912+D1922</f>
        <v>0</v>
      </c>
      <c r="E1911" s="279">
        <f t="shared" ref="E1911" si="1352">E1912+E1922</f>
        <v>0</v>
      </c>
      <c r="F1911" s="279">
        <f>F1912+F1922</f>
        <v>0</v>
      </c>
      <c r="G1911" s="276" t="s">
        <v>16</v>
      </c>
      <c r="H1911" s="277"/>
    </row>
    <row r="1912" spans="1:8" ht="28.5" x14ac:dyDescent="0.2">
      <c r="A1912" s="11" t="s">
        <v>420</v>
      </c>
      <c r="B1912" s="12" t="s">
        <v>421</v>
      </c>
      <c r="C1912" s="280">
        <f t="shared" ref="C1912:F1912" si="1353">C1913+0+0+0</f>
        <v>0</v>
      </c>
      <c r="D1912" s="280">
        <f t="shared" si="1353"/>
        <v>0</v>
      </c>
      <c r="E1912" s="280">
        <f t="shared" si="1353"/>
        <v>0</v>
      </c>
      <c r="F1912" s="280">
        <f t="shared" si="1353"/>
        <v>0</v>
      </c>
      <c r="G1912" s="276" t="s">
        <v>19</v>
      </c>
      <c r="H1912" s="277"/>
    </row>
    <row r="1913" spans="1:8" x14ac:dyDescent="0.2">
      <c r="A1913" s="13">
        <v>11</v>
      </c>
      <c r="B1913" s="14" t="s">
        <v>20</v>
      </c>
      <c r="C1913" s="281">
        <f t="shared" ref="C1913:E1913" si="1354">C1914+C1919</f>
        <v>0</v>
      </c>
      <c r="D1913" s="281">
        <f t="shared" si="1354"/>
        <v>0</v>
      </c>
      <c r="E1913" s="281">
        <f t="shared" si="1354"/>
        <v>0</v>
      </c>
      <c r="F1913" s="281">
        <f t="shared" ref="F1913" si="1355">F1914+F1919</f>
        <v>0</v>
      </c>
      <c r="G1913" s="276" t="s">
        <v>21</v>
      </c>
      <c r="H1913" s="277"/>
    </row>
    <row r="1914" spans="1:8" ht="28.5" x14ac:dyDescent="0.2">
      <c r="A1914" s="15">
        <v>42</v>
      </c>
      <c r="B1914" s="16" t="s">
        <v>51</v>
      </c>
      <c r="C1914" s="282">
        <f t="shared" ref="C1914:F1914" si="1356">C1915</f>
        <v>0</v>
      </c>
      <c r="D1914" s="282">
        <f t="shared" si="1356"/>
        <v>0</v>
      </c>
      <c r="E1914" s="282">
        <f t="shared" si="1356"/>
        <v>0</v>
      </c>
      <c r="F1914" s="282">
        <f t="shared" si="1356"/>
        <v>0</v>
      </c>
      <c r="G1914" s="276">
        <v>2</v>
      </c>
      <c r="H1914" s="277"/>
    </row>
    <row r="1915" spans="1:8" x14ac:dyDescent="0.2">
      <c r="A1915" s="17">
        <v>422</v>
      </c>
      <c r="B1915" s="18" t="s">
        <v>52</v>
      </c>
      <c r="C1915" s="283">
        <f t="shared" ref="C1915:E1915" si="1357">SUM(C1916:C1918)</f>
        <v>0</v>
      </c>
      <c r="D1915" s="283">
        <f t="shared" si="1357"/>
        <v>0</v>
      </c>
      <c r="E1915" s="283">
        <f t="shared" si="1357"/>
        <v>0</v>
      </c>
      <c r="F1915" s="283">
        <f t="shared" ref="F1915" si="1358">SUM(F1916:F1918)</f>
        <v>0</v>
      </c>
      <c r="G1915" s="276">
        <v>3</v>
      </c>
      <c r="H1915" s="277"/>
    </row>
    <row r="1916" spans="1:8" ht="15" x14ac:dyDescent="0.2">
      <c r="A1916" s="19">
        <v>4221</v>
      </c>
      <c r="B1916" s="35" t="s">
        <v>422</v>
      </c>
      <c r="C1916" s="464"/>
      <c r="D1916" s="464"/>
      <c r="E1916" s="465"/>
      <c r="F1916" s="464"/>
      <c r="G1916" s="276">
        <v>4</v>
      </c>
      <c r="H1916" s="277"/>
    </row>
    <row r="1917" spans="1:8" ht="28.5" x14ac:dyDescent="0.2">
      <c r="A1917" s="19">
        <v>4224</v>
      </c>
      <c r="B1917" s="35" t="s">
        <v>53</v>
      </c>
      <c r="C1917" s="231"/>
      <c r="D1917" s="231"/>
      <c r="E1917" s="96"/>
      <c r="F1917" s="231"/>
      <c r="G1917" s="276">
        <v>4</v>
      </c>
      <c r="H1917" s="301"/>
    </row>
    <row r="1918" spans="1:8" ht="28.5" x14ac:dyDescent="0.2">
      <c r="A1918" s="19">
        <v>4227</v>
      </c>
      <c r="B1918" s="35" t="s">
        <v>423</v>
      </c>
      <c r="C1918" s="233"/>
      <c r="D1918" s="233"/>
      <c r="E1918" s="127"/>
      <c r="F1918" s="233"/>
      <c r="G1918" s="276">
        <v>4</v>
      </c>
      <c r="H1918" s="277"/>
    </row>
    <row r="1919" spans="1:8" ht="28.5" x14ac:dyDescent="0.2">
      <c r="A1919" s="15">
        <v>45</v>
      </c>
      <c r="B1919" s="16" t="s">
        <v>125</v>
      </c>
      <c r="C1919" s="282">
        <f t="shared" ref="C1919:F1920" si="1359">C1920</f>
        <v>0</v>
      </c>
      <c r="D1919" s="282">
        <f t="shared" si="1359"/>
        <v>0</v>
      </c>
      <c r="E1919" s="282">
        <f t="shared" si="1359"/>
        <v>0</v>
      </c>
      <c r="F1919" s="282">
        <f t="shared" si="1359"/>
        <v>0</v>
      </c>
      <c r="G1919" s="276">
        <v>2</v>
      </c>
      <c r="H1919" s="277"/>
    </row>
    <row r="1920" spans="1:8" ht="28.5" x14ac:dyDescent="0.2">
      <c r="A1920" s="17">
        <v>451</v>
      </c>
      <c r="B1920" s="18" t="s">
        <v>126</v>
      </c>
      <c r="C1920" s="283">
        <f t="shared" si="1359"/>
        <v>0</v>
      </c>
      <c r="D1920" s="283">
        <f t="shared" si="1359"/>
        <v>0</v>
      </c>
      <c r="E1920" s="283">
        <f t="shared" si="1359"/>
        <v>0</v>
      </c>
      <c r="F1920" s="283">
        <f t="shared" si="1359"/>
        <v>0</v>
      </c>
      <c r="G1920" s="276">
        <v>3</v>
      </c>
      <c r="H1920" s="277"/>
    </row>
    <row r="1921" spans="1:8" ht="28.5" x14ac:dyDescent="0.2">
      <c r="A1921" s="19">
        <v>4511</v>
      </c>
      <c r="B1921" s="35" t="s">
        <v>126</v>
      </c>
      <c r="C1921" s="231"/>
      <c r="D1921" s="231"/>
      <c r="E1921" s="96"/>
      <c r="F1921" s="231"/>
      <c r="G1921" s="276">
        <v>4</v>
      </c>
      <c r="H1921" s="301"/>
    </row>
    <row r="1922" spans="1:8" ht="42.75" x14ac:dyDescent="0.2">
      <c r="A1922" s="11" t="s">
        <v>424</v>
      </c>
      <c r="B1922" s="12" t="s">
        <v>425</v>
      </c>
      <c r="C1922" s="280">
        <f>C1923</f>
        <v>0</v>
      </c>
      <c r="D1922" s="280">
        <f t="shared" ref="D1922:F1922" si="1360">D1923</f>
        <v>0</v>
      </c>
      <c r="E1922" s="280">
        <f t="shared" si="1360"/>
        <v>0</v>
      </c>
      <c r="F1922" s="280">
        <f t="shared" si="1360"/>
        <v>0</v>
      </c>
      <c r="G1922" s="276" t="s">
        <v>19</v>
      </c>
      <c r="H1922" s="277"/>
    </row>
    <row r="1923" spans="1:8" x14ac:dyDescent="0.2">
      <c r="A1923" s="86">
        <v>11</v>
      </c>
      <c r="B1923" s="14" t="s">
        <v>20</v>
      </c>
      <c r="C1923" s="308">
        <f t="shared" ref="C1923" si="1361">C1924+C1929</f>
        <v>0</v>
      </c>
      <c r="D1923" s="308">
        <f>D1924+D1929</f>
        <v>0</v>
      </c>
      <c r="E1923" s="308">
        <f>E1924+E1929</f>
        <v>0</v>
      </c>
      <c r="F1923" s="308">
        <f>F1924+F1929</f>
        <v>0</v>
      </c>
      <c r="G1923" s="276" t="s">
        <v>21</v>
      </c>
      <c r="H1923" s="466"/>
    </row>
    <row r="1924" spans="1:8" x14ac:dyDescent="0.2">
      <c r="A1924" s="112">
        <v>31</v>
      </c>
      <c r="B1924" s="16" t="s">
        <v>94</v>
      </c>
      <c r="C1924" s="309">
        <f t="shared" ref="C1924" si="1362">C1925+C1927</f>
        <v>0</v>
      </c>
      <c r="D1924" s="309">
        <f>D1925+D1927</f>
        <v>0</v>
      </c>
      <c r="E1924" s="309">
        <f>E1925+E1927</f>
        <v>0</v>
      </c>
      <c r="F1924" s="309">
        <f>F1925+F1927</f>
        <v>0</v>
      </c>
      <c r="G1924" s="276">
        <v>2</v>
      </c>
      <c r="H1924" s="466"/>
    </row>
    <row r="1925" spans="1:8" x14ac:dyDescent="0.2">
      <c r="A1925" s="97">
        <v>311</v>
      </c>
      <c r="B1925" s="18" t="s">
        <v>426</v>
      </c>
      <c r="C1925" s="467">
        <f t="shared" ref="C1925" si="1363">C1926</f>
        <v>0</v>
      </c>
      <c r="D1925" s="467">
        <f>D1926</f>
        <v>0</v>
      </c>
      <c r="E1925" s="467">
        <f>E1926</f>
        <v>0</v>
      </c>
      <c r="F1925" s="467">
        <f>F1926</f>
        <v>0</v>
      </c>
      <c r="G1925" s="276">
        <v>3</v>
      </c>
      <c r="H1925" s="466"/>
    </row>
    <row r="1926" spans="1:8" x14ac:dyDescent="0.2">
      <c r="A1926" s="67">
        <v>3111</v>
      </c>
      <c r="B1926" s="35" t="s">
        <v>96</v>
      </c>
      <c r="C1926" s="284"/>
      <c r="D1926" s="284"/>
      <c r="E1926" s="468">
        <v>0</v>
      </c>
      <c r="F1926" s="284"/>
      <c r="G1926" s="276">
        <v>4</v>
      </c>
      <c r="H1926" s="466"/>
    </row>
    <row r="1927" spans="1:8" x14ac:dyDescent="0.2">
      <c r="A1927" s="97">
        <v>312</v>
      </c>
      <c r="B1927" s="18" t="s">
        <v>99</v>
      </c>
      <c r="C1927" s="467">
        <f t="shared" ref="C1927" si="1364">C1928+C1929</f>
        <v>0</v>
      </c>
      <c r="D1927" s="467">
        <f>D1928</f>
        <v>0</v>
      </c>
      <c r="E1927" s="467">
        <f>E1928</f>
        <v>0</v>
      </c>
      <c r="F1927" s="467">
        <f>F1928</f>
        <v>0</v>
      </c>
      <c r="G1927" s="276">
        <v>3</v>
      </c>
      <c r="H1927" s="466"/>
    </row>
    <row r="1928" spans="1:8" x14ac:dyDescent="0.2">
      <c r="A1928" s="67">
        <v>3121</v>
      </c>
      <c r="B1928" s="35" t="s">
        <v>99</v>
      </c>
      <c r="C1928" s="284"/>
      <c r="D1928" s="284"/>
      <c r="E1928" s="468">
        <v>0</v>
      </c>
      <c r="F1928" s="284"/>
      <c r="G1928" s="276">
        <v>4</v>
      </c>
      <c r="H1928" s="466"/>
    </row>
    <row r="1929" spans="1:8" x14ac:dyDescent="0.2">
      <c r="A1929" s="112">
        <v>32</v>
      </c>
      <c r="B1929" s="16" t="s">
        <v>427</v>
      </c>
      <c r="C1929" s="309">
        <f t="shared" ref="C1929" si="1365">C1930+C1933</f>
        <v>0</v>
      </c>
      <c r="D1929" s="309">
        <f>D1930+D1933</f>
        <v>0</v>
      </c>
      <c r="E1929" s="309">
        <f>E1930+E1933</f>
        <v>0</v>
      </c>
      <c r="F1929" s="309">
        <f>F1930+F1933</f>
        <v>0</v>
      </c>
      <c r="G1929" s="276">
        <v>2</v>
      </c>
      <c r="H1929" s="466"/>
    </row>
    <row r="1930" spans="1:8" x14ac:dyDescent="0.2">
      <c r="A1930" s="97">
        <v>321</v>
      </c>
      <c r="B1930" s="18" t="s">
        <v>102</v>
      </c>
      <c r="C1930" s="467">
        <f t="shared" ref="C1930" si="1366">C1931+C1932</f>
        <v>0</v>
      </c>
      <c r="D1930" s="467">
        <f>D1931+D1932</f>
        <v>0</v>
      </c>
      <c r="E1930" s="467">
        <f>E1931+E1932</f>
        <v>0</v>
      </c>
      <c r="F1930" s="467">
        <f>F1931+F1932</f>
        <v>0</v>
      </c>
      <c r="G1930" s="276">
        <v>3</v>
      </c>
      <c r="H1930" s="466"/>
    </row>
    <row r="1931" spans="1:8" ht="28.5" x14ac:dyDescent="0.2">
      <c r="A1931" s="67">
        <v>3212</v>
      </c>
      <c r="B1931" s="35" t="s">
        <v>428</v>
      </c>
      <c r="C1931" s="284"/>
      <c r="D1931" s="284"/>
      <c r="E1931" s="468">
        <v>0</v>
      </c>
      <c r="F1931" s="284"/>
      <c r="G1931" s="276">
        <v>4</v>
      </c>
      <c r="H1931" s="466"/>
    </row>
    <row r="1932" spans="1:8" ht="28.5" x14ac:dyDescent="0.2">
      <c r="A1932" s="67">
        <v>3213</v>
      </c>
      <c r="B1932" s="35" t="s">
        <v>105</v>
      </c>
      <c r="C1932" s="284"/>
      <c r="D1932" s="284"/>
      <c r="E1932" s="468">
        <v>0</v>
      </c>
      <c r="F1932" s="284"/>
      <c r="G1932" s="276">
        <v>4</v>
      </c>
      <c r="H1932" s="466"/>
    </row>
    <row r="1933" spans="1:8" x14ac:dyDescent="0.2">
      <c r="A1933" s="97">
        <v>323</v>
      </c>
      <c r="B1933" s="18" t="s">
        <v>23</v>
      </c>
      <c r="C1933" s="467">
        <f t="shared" ref="C1933:F1933" si="1367">C1934</f>
        <v>0</v>
      </c>
      <c r="D1933" s="467">
        <f t="shared" si="1367"/>
        <v>0</v>
      </c>
      <c r="E1933" s="467">
        <f t="shared" si="1367"/>
        <v>0</v>
      </c>
      <c r="F1933" s="467">
        <f t="shared" si="1367"/>
        <v>0</v>
      </c>
      <c r="G1933" s="276">
        <v>3</v>
      </c>
      <c r="H1933" s="466"/>
    </row>
    <row r="1934" spans="1:8" x14ac:dyDescent="0.2">
      <c r="A1934" s="67">
        <v>3237</v>
      </c>
      <c r="B1934" s="35" t="s">
        <v>26</v>
      </c>
      <c r="C1934" s="284"/>
      <c r="D1934" s="284"/>
      <c r="E1934" s="468">
        <v>0</v>
      </c>
      <c r="F1934" s="284"/>
      <c r="G1934" s="276">
        <v>4</v>
      </c>
      <c r="H1934" s="466"/>
    </row>
    <row r="1935" spans="1:8" ht="28.5" x14ac:dyDescent="0.2">
      <c r="A1935" s="9">
        <v>3605</v>
      </c>
      <c r="B1935" s="10" t="s">
        <v>233</v>
      </c>
      <c r="C1935" s="279">
        <f t="shared" ref="C1935:F1935" si="1368">0+C1936</f>
        <v>0</v>
      </c>
      <c r="D1935" s="279">
        <f t="shared" si="1368"/>
        <v>0</v>
      </c>
      <c r="E1935" s="279">
        <f t="shared" si="1368"/>
        <v>0</v>
      </c>
      <c r="F1935" s="279">
        <f t="shared" si="1368"/>
        <v>0</v>
      </c>
      <c r="G1935" s="276" t="s">
        <v>16</v>
      </c>
      <c r="H1935" s="277"/>
    </row>
    <row r="1936" spans="1:8" ht="28.5" x14ac:dyDescent="0.2">
      <c r="A1936" s="11" t="s">
        <v>429</v>
      </c>
      <c r="B1936" s="12" t="s">
        <v>206</v>
      </c>
      <c r="C1936" s="280">
        <f t="shared" ref="C1936:F1936" si="1369">C1937</f>
        <v>0</v>
      </c>
      <c r="D1936" s="280">
        <f t="shared" si="1369"/>
        <v>0</v>
      </c>
      <c r="E1936" s="280">
        <f t="shared" si="1369"/>
        <v>0</v>
      </c>
      <c r="F1936" s="280">
        <f t="shared" si="1369"/>
        <v>0</v>
      </c>
      <c r="G1936" s="276" t="s">
        <v>19</v>
      </c>
      <c r="H1936" s="277"/>
    </row>
    <row r="1937" spans="1:8" x14ac:dyDescent="0.2">
      <c r="A1937" s="13">
        <v>11</v>
      </c>
      <c r="B1937" s="14" t="s">
        <v>20</v>
      </c>
      <c r="C1937" s="281">
        <f t="shared" ref="C1937:D1937" si="1370">C1938+C1943</f>
        <v>0</v>
      </c>
      <c r="D1937" s="281">
        <f t="shared" si="1370"/>
        <v>0</v>
      </c>
      <c r="E1937" s="281">
        <f t="shared" ref="E1937:F1937" si="1371">E1938+E1943</f>
        <v>0</v>
      </c>
      <c r="F1937" s="281">
        <f t="shared" si="1371"/>
        <v>0</v>
      </c>
      <c r="G1937" s="276" t="s">
        <v>21</v>
      </c>
      <c r="H1937" s="277"/>
    </row>
    <row r="1938" spans="1:8" x14ac:dyDescent="0.2">
      <c r="A1938" s="15">
        <v>31</v>
      </c>
      <c r="B1938" s="16" t="s">
        <v>94</v>
      </c>
      <c r="C1938" s="282">
        <f t="shared" ref="C1938:E1938" si="1372">C1939+C1941</f>
        <v>0</v>
      </c>
      <c r="D1938" s="282">
        <f t="shared" si="1372"/>
        <v>0</v>
      </c>
      <c r="E1938" s="282">
        <f t="shared" si="1372"/>
        <v>0</v>
      </c>
      <c r="F1938" s="282">
        <f t="shared" ref="F1938" si="1373">F1939+F1941</f>
        <v>0</v>
      </c>
      <c r="G1938" s="276">
        <v>2</v>
      </c>
      <c r="H1938" s="277"/>
    </row>
    <row r="1939" spans="1:8" x14ac:dyDescent="0.2">
      <c r="A1939" s="17">
        <v>311</v>
      </c>
      <c r="B1939" s="18" t="s">
        <v>95</v>
      </c>
      <c r="C1939" s="283">
        <f t="shared" ref="C1939:D1939" si="1374">SUM(C1940:C1941)</f>
        <v>0</v>
      </c>
      <c r="D1939" s="283">
        <f t="shared" si="1374"/>
        <v>0</v>
      </c>
      <c r="E1939" s="283">
        <f t="shared" ref="E1939:F1939" si="1375">SUM(E1940:E1941)</f>
        <v>0</v>
      </c>
      <c r="F1939" s="283">
        <f t="shared" si="1375"/>
        <v>0</v>
      </c>
      <c r="G1939" s="276">
        <v>3</v>
      </c>
      <c r="H1939" s="277"/>
    </row>
    <row r="1940" spans="1:8" x14ac:dyDescent="0.2">
      <c r="A1940" s="19">
        <v>3111</v>
      </c>
      <c r="B1940" s="35" t="s">
        <v>96</v>
      </c>
      <c r="C1940" s="284"/>
      <c r="D1940" s="284"/>
      <c r="E1940" s="285"/>
      <c r="F1940" s="284"/>
      <c r="G1940" s="276">
        <v>4</v>
      </c>
      <c r="H1940" s="277"/>
    </row>
    <row r="1941" spans="1:8" x14ac:dyDescent="0.2">
      <c r="A1941" s="17">
        <v>313</v>
      </c>
      <c r="B1941" s="18" t="s">
        <v>100</v>
      </c>
      <c r="C1941" s="283">
        <f t="shared" ref="C1941:F1941" si="1376">SUM(C1942:C1942)</f>
        <v>0</v>
      </c>
      <c r="D1941" s="283">
        <f t="shared" si="1376"/>
        <v>0</v>
      </c>
      <c r="E1941" s="283">
        <f t="shared" si="1376"/>
        <v>0</v>
      </c>
      <c r="F1941" s="283">
        <f t="shared" si="1376"/>
        <v>0</v>
      </c>
      <c r="G1941" s="276">
        <v>3</v>
      </c>
      <c r="H1941" s="277"/>
    </row>
    <row r="1942" spans="1:8" ht="28.5" x14ac:dyDescent="0.2">
      <c r="A1942" s="19">
        <v>3132</v>
      </c>
      <c r="B1942" s="35" t="s">
        <v>101</v>
      </c>
      <c r="C1942" s="284"/>
      <c r="D1942" s="284"/>
      <c r="E1942" s="285"/>
      <c r="F1942" s="284"/>
      <c r="G1942" s="276">
        <v>4</v>
      </c>
      <c r="H1942" s="277"/>
    </row>
    <row r="1943" spans="1:8" x14ac:dyDescent="0.2">
      <c r="A1943" s="15">
        <v>32</v>
      </c>
      <c r="B1943" s="16" t="s">
        <v>22</v>
      </c>
      <c r="C1943" s="282">
        <f t="shared" ref="C1943:E1943" si="1377">C1944+C1946</f>
        <v>0</v>
      </c>
      <c r="D1943" s="282">
        <f t="shared" si="1377"/>
        <v>0</v>
      </c>
      <c r="E1943" s="282">
        <f t="shared" si="1377"/>
        <v>0</v>
      </c>
      <c r="F1943" s="282">
        <f t="shared" ref="F1943" si="1378">F1944+F1946</f>
        <v>0</v>
      </c>
      <c r="G1943" s="276">
        <v>2</v>
      </c>
      <c r="H1943" s="277"/>
    </row>
    <row r="1944" spans="1:8" ht="42.75" x14ac:dyDescent="0.2">
      <c r="A1944" s="17" t="s">
        <v>293</v>
      </c>
      <c r="B1944" s="18" t="s">
        <v>294</v>
      </c>
      <c r="C1944" s="283">
        <f t="shared" ref="C1944:F1944" si="1379">C1945</f>
        <v>0</v>
      </c>
      <c r="D1944" s="283">
        <f t="shared" si="1379"/>
        <v>0</v>
      </c>
      <c r="E1944" s="283">
        <f t="shared" si="1379"/>
        <v>0</v>
      </c>
      <c r="F1944" s="283">
        <f t="shared" si="1379"/>
        <v>0</v>
      </c>
      <c r="G1944" s="276">
        <v>3</v>
      </c>
      <c r="H1944" s="277"/>
    </row>
    <row r="1945" spans="1:8" ht="42.75" x14ac:dyDescent="0.2">
      <c r="A1945" s="19" t="s">
        <v>295</v>
      </c>
      <c r="B1945" s="35" t="s">
        <v>296</v>
      </c>
      <c r="C1945" s="284"/>
      <c r="D1945" s="284"/>
      <c r="E1945" s="285"/>
      <c r="F1945" s="284"/>
      <c r="G1945" s="276">
        <v>4</v>
      </c>
      <c r="H1945" s="277"/>
    </row>
    <row r="1946" spans="1:8" ht="28.5" x14ac:dyDescent="0.2">
      <c r="A1946" s="17">
        <v>329</v>
      </c>
      <c r="B1946" s="18" t="s">
        <v>29</v>
      </c>
      <c r="C1946" s="186">
        <f t="shared" ref="C1946:F1946" si="1380">C1947</f>
        <v>0</v>
      </c>
      <c r="D1946" s="186">
        <f t="shared" si="1380"/>
        <v>0</v>
      </c>
      <c r="E1946" s="186">
        <f t="shared" si="1380"/>
        <v>0</v>
      </c>
      <c r="F1946" s="186">
        <f t="shared" si="1380"/>
        <v>0</v>
      </c>
      <c r="G1946" s="276">
        <v>3</v>
      </c>
      <c r="H1946" s="277"/>
    </row>
    <row r="1947" spans="1:8" x14ac:dyDescent="0.2">
      <c r="A1947" s="19">
        <v>3292</v>
      </c>
      <c r="B1947" s="35" t="s">
        <v>187</v>
      </c>
      <c r="C1947" s="284"/>
      <c r="D1947" s="284"/>
      <c r="E1947" s="285"/>
      <c r="F1947" s="284"/>
      <c r="G1947" s="276">
        <v>4</v>
      </c>
      <c r="H1947" s="277"/>
    </row>
    <row r="1948" spans="1:8" x14ac:dyDescent="0.2">
      <c r="A1948" s="258">
        <v>27298</v>
      </c>
      <c r="B1948" s="259" t="s">
        <v>430</v>
      </c>
      <c r="C1948" s="278">
        <f t="shared" ref="C1948:E1948" si="1381">SUM(C1949+C1964)</f>
        <v>0</v>
      </c>
      <c r="D1948" s="278">
        <f t="shared" si="1381"/>
        <v>0</v>
      </c>
      <c r="E1948" s="278">
        <f t="shared" si="1381"/>
        <v>0</v>
      </c>
      <c r="F1948" s="278">
        <f t="shared" ref="F1948" si="1382">SUM(F1949+F1964)</f>
        <v>0</v>
      </c>
      <c r="G1948" s="451" t="s">
        <v>14</v>
      </c>
      <c r="H1948" s="277"/>
    </row>
    <row r="1949" spans="1:8" ht="28.5" x14ac:dyDescent="0.2">
      <c r="A1949" s="9">
        <v>3602</v>
      </c>
      <c r="B1949" s="10" t="s">
        <v>131</v>
      </c>
      <c r="C1949" s="279">
        <f t="shared" ref="C1949:F1949" si="1383">SUM(C1950+0)</f>
        <v>0</v>
      </c>
      <c r="D1949" s="279">
        <f t="shared" si="1383"/>
        <v>0</v>
      </c>
      <c r="E1949" s="279">
        <f t="shared" si="1383"/>
        <v>0</v>
      </c>
      <c r="F1949" s="279">
        <f t="shared" si="1383"/>
        <v>0</v>
      </c>
      <c r="G1949" s="276" t="s">
        <v>16</v>
      </c>
      <c r="H1949" s="277"/>
    </row>
    <row r="1950" spans="1:8" ht="28.5" x14ac:dyDescent="0.2">
      <c r="A1950" s="11" t="s">
        <v>431</v>
      </c>
      <c r="B1950" s="12" t="s">
        <v>432</v>
      </c>
      <c r="C1950" s="280">
        <f t="shared" ref="C1950:F1950" si="1384">SUM(C1951+0+0)</f>
        <v>0</v>
      </c>
      <c r="D1950" s="280">
        <f t="shared" si="1384"/>
        <v>0</v>
      </c>
      <c r="E1950" s="280">
        <f t="shared" si="1384"/>
        <v>0</v>
      </c>
      <c r="F1950" s="280">
        <f t="shared" si="1384"/>
        <v>0</v>
      </c>
      <c r="G1950" s="276" t="s">
        <v>19</v>
      </c>
      <c r="H1950" s="277"/>
    </row>
    <row r="1951" spans="1:8" s="133" customFormat="1" x14ac:dyDescent="0.2">
      <c r="A1951" s="13">
        <v>11</v>
      </c>
      <c r="B1951" s="14" t="s">
        <v>20</v>
      </c>
      <c r="C1951" s="281">
        <f t="shared" ref="C1951:E1951" si="1385">SUM(C1952+C1955+C1961)</f>
        <v>0</v>
      </c>
      <c r="D1951" s="281">
        <f t="shared" si="1385"/>
        <v>0</v>
      </c>
      <c r="E1951" s="281">
        <f t="shared" si="1385"/>
        <v>0</v>
      </c>
      <c r="F1951" s="281">
        <f t="shared" ref="F1951" si="1386">SUM(F1952+F1955+F1961)</f>
        <v>0</v>
      </c>
      <c r="G1951" s="276" t="s">
        <v>21</v>
      </c>
      <c r="H1951" s="277"/>
    </row>
    <row r="1952" spans="1:8" s="133" customFormat="1" ht="42.75" x14ac:dyDescent="0.2">
      <c r="A1952" s="131">
        <v>41</v>
      </c>
      <c r="B1952" s="132" t="s">
        <v>118</v>
      </c>
      <c r="C1952" s="469">
        <f t="shared" ref="C1952:F1953" si="1387">C1953</f>
        <v>0</v>
      </c>
      <c r="D1952" s="469">
        <f t="shared" si="1387"/>
        <v>0</v>
      </c>
      <c r="E1952" s="469">
        <f t="shared" si="1387"/>
        <v>0</v>
      </c>
      <c r="F1952" s="469">
        <f t="shared" si="1387"/>
        <v>0</v>
      </c>
      <c r="G1952" s="470">
        <v>2</v>
      </c>
      <c r="H1952" s="471"/>
    </row>
    <row r="1953" spans="1:8" s="133" customFormat="1" x14ac:dyDescent="0.2">
      <c r="A1953" s="134">
        <v>412</v>
      </c>
      <c r="B1953" s="135" t="s">
        <v>119</v>
      </c>
      <c r="C1953" s="472">
        <f t="shared" si="1387"/>
        <v>0</v>
      </c>
      <c r="D1953" s="472">
        <f t="shared" si="1387"/>
        <v>0</v>
      </c>
      <c r="E1953" s="472">
        <f t="shared" si="1387"/>
        <v>0</v>
      </c>
      <c r="F1953" s="472">
        <f t="shared" si="1387"/>
        <v>0</v>
      </c>
      <c r="G1953" s="470">
        <v>3</v>
      </c>
      <c r="H1953" s="471"/>
    </row>
    <row r="1954" spans="1:8" x14ac:dyDescent="0.2">
      <c r="A1954" s="136">
        <v>4123</v>
      </c>
      <c r="B1954" s="137" t="s">
        <v>120</v>
      </c>
      <c r="C1954" s="473"/>
      <c r="D1954" s="473"/>
      <c r="E1954" s="474"/>
      <c r="F1954" s="473"/>
      <c r="G1954" s="470">
        <v>4</v>
      </c>
      <c r="H1954" s="471"/>
    </row>
    <row r="1955" spans="1:8" ht="28.5" x14ac:dyDescent="0.2">
      <c r="A1955" s="15">
        <v>42</v>
      </c>
      <c r="B1955" s="16" t="s">
        <v>51</v>
      </c>
      <c r="C1955" s="282">
        <f t="shared" ref="C1955:F1955" si="1388">SUM(C1956)</f>
        <v>0</v>
      </c>
      <c r="D1955" s="282">
        <f t="shared" si="1388"/>
        <v>0</v>
      </c>
      <c r="E1955" s="282">
        <f t="shared" si="1388"/>
        <v>0</v>
      </c>
      <c r="F1955" s="282">
        <f t="shared" si="1388"/>
        <v>0</v>
      </c>
      <c r="G1955" s="276">
        <v>2</v>
      </c>
      <c r="H1955" s="277"/>
    </row>
    <row r="1956" spans="1:8" s="133" customFormat="1" x14ac:dyDescent="0.2">
      <c r="A1956" s="17">
        <v>422</v>
      </c>
      <c r="B1956" s="18" t="s">
        <v>52</v>
      </c>
      <c r="C1956" s="283">
        <f t="shared" ref="C1956:E1956" si="1389">SUM(C1957:C1960)</f>
        <v>0</v>
      </c>
      <c r="D1956" s="283">
        <f t="shared" si="1389"/>
        <v>0</v>
      </c>
      <c r="E1956" s="283">
        <f t="shared" si="1389"/>
        <v>0</v>
      </c>
      <c r="F1956" s="283">
        <f t="shared" ref="F1956" si="1390">SUM(F1957:F1960)</f>
        <v>0</v>
      </c>
      <c r="G1956" s="276">
        <v>3</v>
      </c>
      <c r="H1956" s="277"/>
    </row>
    <row r="1957" spans="1:8" s="133" customFormat="1" x14ac:dyDescent="0.2">
      <c r="A1957" s="136">
        <v>4221</v>
      </c>
      <c r="B1957" s="137" t="s">
        <v>121</v>
      </c>
      <c r="C1957" s="473"/>
      <c r="D1957" s="473"/>
      <c r="E1957" s="474"/>
      <c r="F1957" s="473"/>
      <c r="G1957" s="470">
        <v>4</v>
      </c>
      <c r="H1957" s="471"/>
    </row>
    <row r="1958" spans="1:8" x14ac:dyDescent="0.2">
      <c r="A1958" s="136">
        <v>4223</v>
      </c>
      <c r="B1958" s="137" t="s">
        <v>157</v>
      </c>
      <c r="C1958" s="473"/>
      <c r="D1958" s="473"/>
      <c r="E1958" s="474"/>
      <c r="F1958" s="473"/>
      <c r="G1958" s="470">
        <v>4</v>
      </c>
      <c r="H1958" s="471"/>
    </row>
    <row r="1959" spans="1:8" s="133" customFormat="1" ht="28.5" x14ac:dyDescent="0.2">
      <c r="A1959" s="19">
        <v>4224</v>
      </c>
      <c r="B1959" s="35" t="s">
        <v>53</v>
      </c>
      <c r="C1959" s="473"/>
      <c r="D1959" s="473"/>
      <c r="E1959" s="474"/>
      <c r="F1959" s="473"/>
      <c r="G1959" s="475">
        <v>4</v>
      </c>
      <c r="H1959" s="356"/>
    </row>
    <row r="1960" spans="1:8" ht="28.5" x14ac:dyDescent="0.2">
      <c r="A1960" s="136">
        <v>4227</v>
      </c>
      <c r="B1960" s="137" t="s">
        <v>216</v>
      </c>
      <c r="C1960" s="473"/>
      <c r="D1960" s="473"/>
      <c r="E1960" s="474"/>
      <c r="F1960" s="473"/>
      <c r="G1960" s="470">
        <v>4</v>
      </c>
      <c r="H1960" s="476"/>
    </row>
    <row r="1961" spans="1:8" ht="28.5" x14ac:dyDescent="0.2">
      <c r="A1961" s="15">
        <v>45</v>
      </c>
      <c r="B1961" s="16" t="s">
        <v>125</v>
      </c>
      <c r="C1961" s="282">
        <f t="shared" ref="C1961:F1962" si="1391">SUM(C1962)</f>
        <v>0</v>
      </c>
      <c r="D1961" s="282">
        <f t="shared" si="1391"/>
        <v>0</v>
      </c>
      <c r="E1961" s="282">
        <f t="shared" si="1391"/>
        <v>0</v>
      </c>
      <c r="F1961" s="282">
        <f t="shared" si="1391"/>
        <v>0</v>
      </c>
      <c r="G1961" s="276">
        <v>2</v>
      </c>
      <c r="H1961" s="277"/>
    </row>
    <row r="1962" spans="1:8" ht="28.5" x14ac:dyDescent="0.2">
      <c r="A1962" s="17">
        <v>451</v>
      </c>
      <c r="B1962" s="18" t="s">
        <v>126</v>
      </c>
      <c r="C1962" s="283">
        <f t="shared" si="1391"/>
        <v>0</v>
      </c>
      <c r="D1962" s="283">
        <f t="shared" si="1391"/>
        <v>0</v>
      </c>
      <c r="E1962" s="283">
        <f t="shared" si="1391"/>
        <v>0</v>
      </c>
      <c r="F1962" s="283">
        <f t="shared" si="1391"/>
        <v>0</v>
      </c>
      <c r="G1962" s="276">
        <v>3</v>
      </c>
      <c r="H1962" s="277"/>
    </row>
    <row r="1963" spans="1:8" s="133" customFormat="1" ht="28.5" x14ac:dyDescent="0.2">
      <c r="A1963" s="19">
        <v>4511</v>
      </c>
      <c r="B1963" s="35" t="s">
        <v>126</v>
      </c>
      <c r="C1963" s="284"/>
      <c r="D1963" s="284"/>
      <c r="E1963" s="285"/>
      <c r="F1963" s="284"/>
      <c r="G1963" s="276">
        <v>4</v>
      </c>
      <c r="H1963" s="325"/>
    </row>
    <row r="1964" spans="1:8" ht="28.5" x14ac:dyDescent="0.2">
      <c r="A1964" s="9">
        <v>3605</v>
      </c>
      <c r="B1964" s="10" t="s">
        <v>233</v>
      </c>
      <c r="C1964" s="279">
        <f t="shared" ref="C1964:F1964" si="1392">0+C1965</f>
        <v>0</v>
      </c>
      <c r="D1964" s="279">
        <f t="shared" si="1392"/>
        <v>0</v>
      </c>
      <c r="E1964" s="279">
        <f t="shared" si="1392"/>
        <v>0</v>
      </c>
      <c r="F1964" s="279">
        <f t="shared" si="1392"/>
        <v>0</v>
      </c>
      <c r="G1964" s="276" t="s">
        <v>16</v>
      </c>
      <c r="H1964" s="277"/>
    </row>
    <row r="1965" spans="1:8" ht="28.5" x14ac:dyDescent="0.2">
      <c r="A1965" s="11" t="s">
        <v>433</v>
      </c>
      <c r="B1965" s="12" t="s">
        <v>370</v>
      </c>
      <c r="C1965" s="280">
        <f t="shared" ref="C1965:F1965" si="1393">C1966</f>
        <v>0</v>
      </c>
      <c r="D1965" s="280">
        <f t="shared" si="1393"/>
        <v>0</v>
      </c>
      <c r="E1965" s="280">
        <f t="shared" si="1393"/>
        <v>0</v>
      </c>
      <c r="F1965" s="280">
        <f t="shared" si="1393"/>
        <v>0</v>
      </c>
      <c r="G1965" s="276" t="s">
        <v>19</v>
      </c>
      <c r="H1965" s="277"/>
    </row>
    <row r="1966" spans="1:8" x14ac:dyDescent="0.2">
      <c r="A1966" s="13">
        <v>11</v>
      </c>
      <c r="B1966" s="14" t="s">
        <v>20</v>
      </c>
      <c r="C1966" s="281">
        <f t="shared" ref="C1966:F1966" si="1394">C1967</f>
        <v>0</v>
      </c>
      <c r="D1966" s="281">
        <f t="shared" si="1394"/>
        <v>0</v>
      </c>
      <c r="E1966" s="281">
        <f t="shared" si="1394"/>
        <v>0</v>
      </c>
      <c r="F1966" s="281">
        <f t="shared" si="1394"/>
        <v>0</v>
      </c>
      <c r="G1966" s="276" t="s">
        <v>21</v>
      </c>
      <c r="H1966" s="277"/>
    </row>
    <row r="1967" spans="1:8" x14ac:dyDescent="0.2">
      <c r="A1967" s="15">
        <v>32</v>
      </c>
      <c r="B1967" s="16" t="s">
        <v>22</v>
      </c>
      <c r="C1967" s="282">
        <f t="shared" ref="C1967:D1967" si="1395">C1968+C1970</f>
        <v>0</v>
      </c>
      <c r="D1967" s="282">
        <f t="shared" si="1395"/>
        <v>0</v>
      </c>
      <c r="E1967" s="282">
        <f t="shared" ref="E1967:F1967" si="1396">E1968+E1970</f>
        <v>0</v>
      </c>
      <c r="F1967" s="282">
        <f t="shared" si="1396"/>
        <v>0</v>
      </c>
      <c r="G1967" s="276">
        <v>2</v>
      </c>
      <c r="H1967" s="277"/>
    </row>
    <row r="1968" spans="1:8" x14ac:dyDescent="0.2">
      <c r="A1968" s="17">
        <v>322</v>
      </c>
      <c r="B1968" s="18" t="s">
        <v>106</v>
      </c>
      <c r="C1968" s="283">
        <f t="shared" ref="C1968:F1968" si="1397">C1969</f>
        <v>0</v>
      </c>
      <c r="D1968" s="283">
        <f t="shared" si="1397"/>
        <v>0</v>
      </c>
      <c r="E1968" s="283">
        <f t="shared" si="1397"/>
        <v>0</v>
      </c>
      <c r="F1968" s="283">
        <f t="shared" si="1397"/>
        <v>0</v>
      </c>
      <c r="G1968" s="276">
        <v>3</v>
      </c>
      <c r="H1968" s="277"/>
    </row>
    <row r="1969" spans="1:8" x14ac:dyDescent="0.2">
      <c r="A1969" s="19">
        <v>3222</v>
      </c>
      <c r="B1969" s="35" t="s">
        <v>154</v>
      </c>
      <c r="C1969" s="284"/>
      <c r="D1969" s="284"/>
      <c r="E1969" s="285"/>
      <c r="F1969" s="284"/>
      <c r="G1969" s="276">
        <v>4</v>
      </c>
      <c r="H1969" s="277"/>
    </row>
    <row r="1970" spans="1:8" ht="28.5" x14ac:dyDescent="0.2">
      <c r="A1970" s="477">
        <v>329</v>
      </c>
      <c r="B1970" s="343" t="s">
        <v>29</v>
      </c>
      <c r="C1970" s="283">
        <f t="shared" ref="C1970:F1970" si="1398">C1971</f>
        <v>0</v>
      </c>
      <c r="D1970" s="283">
        <f t="shared" si="1398"/>
        <v>0</v>
      </c>
      <c r="E1970" s="283">
        <f t="shared" si="1398"/>
        <v>0</v>
      </c>
      <c r="F1970" s="283">
        <f t="shared" si="1398"/>
        <v>0</v>
      </c>
      <c r="G1970" s="276">
        <v>3</v>
      </c>
      <c r="H1970" s="277"/>
    </row>
    <row r="1971" spans="1:8" x14ac:dyDescent="0.2">
      <c r="A1971" s="478">
        <v>3292</v>
      </c>
      <c r="B1971" s="363" t="s">
        <v>187</v>
      </c>
      <c r="C1971" s="284"/>
      <c r="D1971" s="284"/>
      <c r="E1971" s="285"/>
      <c r="F1971" s="284"/>
      <c r="G1971" s="276">
        <v>4</v>
      </c>
      <c r="H1971" s="277"/>
    </row>
    <row r="1972" spans="1:8" ht="28.5" x14ac:dyDescent="0.2">
      <c r="A1972" s="258">
        <v>27773</v>
      </c>
      <c r="B1972" s="260" t="s">
        <v>434</v>
      </c>
      <c r="C1972" s="278">
        <f t="shared" ref="C1972:E1972" si="1399">SUM(C1973+C1993)</f>
        <v>0</v>
      </c>
      <c r="D1972" s="278">
        <f t="shared" si="1399"/>
        <v>0</v>
      </c>
      <c r="E1972" s="278">
        <f t="shared" si="1399"/>
        <v>0</v>
      </c>
      <c r="F1972" s="278">
        <f t="shared" ref="F1972" si="1400">SUM(F1973+F1993)</f>
        <v>0</v>
      </c>
      <c r="G1972" s="451" t="s">
        <v>14</v>
      </c>
      <c r="H1972" s="277"/>
    </row>
    <row r="1973" spans="1:8" ht="28.5" x14ac:dyDescent="0.2">
      <c r="A1973" s="9">
        <v>3602</v>
      </c>
      <c r="B1973" s="10" t="s">
        <v>131</v>
      </c>
      <c r="C1973" s="279">
        <f t="shared" ref="C1973:F1973" si="1401">SUM(C1974+0)</f>
        <v>0</v>
      </c>
      <c r="D1973" s="279">
        <f t="shared" si="1401"/>
        <v>0</v>
      </c>
      <c r="E1973" s="279">
        <f t="shared" si="1401"/>
        <v>0</v>
      </c>
      <c r="F1973" s="279">
        <f t="shared" si="1401"/>
        <v>0</v>
      </c>
      <c r="G1973" s="276" t="s">
        <v>16</v>
      </c>
      <c r="H1973" s="277"/>
    </row>
    <row r="1974" spans="1:8" ht="42.75" x14ac:dyDescent="0.2">
      <c r="A1974" s="11" t="s">
        <v>435</v>
      </c>
      <c r="B1974" s="12" t="s">
        <v>436</v>
      </c>
      <c r="C1974" s="280">
        <f t="shared" ref="C1974:F1974" si="1402">SUM(C1975+0+0+0+0)</f>
        <v>0</v>
      </c>
      <c r="D1974" s="280">
        <f t="shared" si="1402"/>
        <v>0</v>
      </c>
      <c r="E1974" s="280">
        <f t="shared" si="1402"/>
        <v>0</v>
      </c>
      <c r="F1974" s="280">
        <f t="shared" si="1402"/>
        <v>0</v>
      </c>
      <c r="G1974" s="276" t="s">
        <v>19</v>
      </c>
      <c r="H1974" s="277"/>
    </row>
    <row r="1975" spans="1:8" x14ac:dyDescent="0.2">
      <c r="A1975" s="13">
        <v>11</v>
      </c>
      <c r="B1975" s="14" t="s">
        <v>20</v>
      </c>
      <c r="C1975" s="281">
        <f t="shared" ref="C1975:E1975" si="1403">SUM(C1976+C1979+C1982+C1987+C1990)</f>
        <v>0</v>
      </c>
      <c r="D1975" s="281">
        <f t="shared" si="1403"/>
        <v>0</v>
      </c>
      <c r="E1975" s="281">
        <f t="shared" si="1403"/>
        <v>0</v>
      </c>
      <c r="F1975" s="281">
        <f t="shared" ref="F1975" si="1404">SUM(F1976+F1979+F1982+F1987+F1990)</f>
        <v>0</v>
      </c>
      <c r="G1975" s="276" t="s">
        <v>21</v>
      </c>
      <c r="H1975" s="277"/>
    </row>
    <row r="1976" spans="1:8" x14ac:dyDescent="0.2">
      <c r="A1976" s="15">
        <v>32</v>
      </c>
      <c r="B1976" s="16" t="s">
        <v>22</v>
      </c>
      <c r="C1976" s="282">
        <f t="shared" ref="C1976:F1977" si="1405">C1977</f>
        <v>0</v>
      </c>
      <c r="D1976" s="282">
        <f t="shared" si="1405"/>
        <v>0</v>
      </c>
      <c r="E1976" s="282">
        <f t="shared" si="1405"/>
        <v>0</v>
      </c>
      <c r="F1976" s="282">
        <f t="shared" si="1405"/>
        <v>0</v>
      </c>
      <c r="G1976" s="276">
        <v>2</v>
      </c>
      <c r="H1976" s="277"/>
    </row>
    <row r="1977" spans="1:8" x14ac:dyDescent="0.2">
      <c r="A1977" s="17">
        <v>323</v>
      </c>
      <c r="B1977" s="138" t="s">
        <v>23</v>
      </c>
      <c r="C1977" s="283">
        <f t="shared" si="1405"/>
        <v>0</v>
      </c>
      <c r="D1977" s="283">
        <f t="shared" si="1405"/>
        <v>0</v>
      </c>
      <c r="E1977" s="283">
        <f t="shared" si="1405"/>
        <v>0</v>
      </c>
      <c r="F1977" s="283">
        <f t="shared" si="1405"/>
        <v>0</v>
      </c>
      <c r="G1977" s="276">
        <v>3</v>
      </c>
      <c r="H1977" s="277"/>
    </row>
    <row r="1978" spans="1:8" ht="28.5" x14ac:dyDescent="0.2">
      <c r="A1978" s="19">
        <v>3232</v>
      </c>
      <c r="B1978" s="139" t="s">
        <v>184</v>
      </c>
      <c r="C1978" s="284"/>
      <c r="D1978" s="284"/>
      <c r="E1978" s="285"/>
      <c r="F1978" s="284"/>
      <c r="G1978" s="276">
        <v>4</v>
      </c>
      <c r="H1978" s="277"/>
    </row>
    <row r="1979" spans="1:8" x14ac:dyDescent="0.2">
      <c r="A1979" s="15">
        <v>34</v>
      </c>
      <c r="B1979" s="16" t="s">
        <v>211</v>
      </c>
      <c r="C1979" s="282">
        <f t="shared" ref="C1979:F1979" si="1406">C1980</f>
        <v>0</v>
      </c>
      <c r="D1979" s="282">
        <f t="shared" si="1406"/>
        <v>0</v>
      </c>
      <c r="E1979" s="282">
        <f t="shared" si="1406"/>
        <v>0</v>
      </c>
      <c r="F1979" s="282">
        <f t="shared" si="1406"/>
        <v>0</v>
      </c>
      <c r="G1979" s="276">
        <v>2</v>
      </c>
      <c r="H1979" s="277"/>
    </row>
    <row r="1980" spans="1:8" ht="28.5" x14ac:dyDescent="0.2">
      <c r="A1980" s="17">
        <v>342</v>
      </c>
      <c r="B1980" s="18" t="s">
        <v>275</v>
      </c>
      <c r="C1980" s="283">
        <f t="shared" ref="C1980:F1980" si="1407">C1981</f>
        <v>0</v>
      </c>
      <c r="D1980" s="283">
        <f t="shared" si="1407"/>
        <v>0</v>
      </c>
      <c r="E1980" s="283">
        <f t="shared" si="1407"/>
        <v>0</v>
      </c>
      <c r="F1980" s="283">
        <f t="shared" si="1407"/>
        <v>0</v>
      </c>
      <c r="G1980" s="276">
        <v>3</v>
      </c>
      <c r="H1980" s="277"/>
    </row>
    <row r="1981" spans="1:8" ht="57" x14ac:dyDescent="0.2">
      <c r="A1981" s="19">
        <v>3423</v>
      </c>
      <c r="B1981" s="35" t="s">
        <v>409</v>
      </c>
      <c r="C1981" s="284"/>
      <c r="D1981" s="284"/>
      <c r="E1981" s="285"/>
      <c r="F1981" s="284"/>
      <c r="G1981" s="276">
        <v>4</v>
      </c>
      <c r="H1981" s="277"/>
    </row>
    <row r="1982" spans="1:8" ht="28.5" x14ac:dyDescent="0.2">
      <c r="A1982" s="15">
        <v>42</v>
      </c>
      <c r="B1982" s="16" t="s">
        <v>51</v>
      </c>
      <c r="C1982" s="282">
        <f t="shared" ref="C1982:F1982" si="1408">SUM(C1983)</f>
        <v>0</v>
      </c>
      <c r="D1982" s="282">
        <f t="shared" si="1408"/>
        <v>0</v>
      </c>
      <c r="E1982" s="282">
        <f t="shared" si="1408"/>
        <v>0</v>
      </c>
      <c r="F1982" s="282">
        <f t="shared" si="1408"/>
        <v>0</v>
      </c>
      <c r="G1982" s="276">
        <v>2</v>
      </c>
      <c r="H1982" s="277"/>
    </row>
    <row r="1983" spans="1:8" x14ac:dyDescent="0.2">
      <c r="A1983" s="17">
        <v>422</v>
      </c>
      <c r="B1983" s="18" t="s">
        <v>52</v>
      </c>
      <c r="C1983" s="283">
        <f t="shared" ref="C1983:E1983" si="1409">SUM(C1984:C1986)</f>
        <v>0</v>
      </c>
      <c r="D1983" s="283">
        <f t="shared" si="1409"/>
        <v>0</v>
      </c>
      <c r="E1983" s="283">
        <f t="shared" si="1409"/>
        <v>0</v>
      </c>
      <c r="F1983" s="283">
        <f t="shared" ref="F1983" si="1410">SUM(F1984:F1986)</f>
        <v>0</v>
      </c>
      <c r="G1983" s="276">
        <v>3</v>
      </c>
      <c r="H1983" s="277"/>
    </row>
    <row r="1984" spans="1:8" x14ac:dyDescent="0.2">
      <c r="A1984" s="45">
        <v>4221</v>
      </c>
      <c r="B1984" s="139" t="s">
        <v>121</v>
      </c>
      <c r="C1984" s="473"/>
      <c r="D1984" s="473"/>
      <c r="E1984" s="474"/>
      <c r="F1984" s="473"/>
      <c r="G1984" s="479">
        <v>4</v>
      </c>
      <c r="H1984" s="356"/>
    </row>
    <row r="1985" spans="1:8" ht="28.5" x14ac:dyDescent="0.2">
      <c r="A1985" s="19">
        <v>4224</v>
      </c>
      <c r="B1985" s="139" t="s">
        <v>53</v>
      </c>
      <c r="C1985" s="473"/>
      <c r="D1985" s="473"/>
      <c r="E1985" s="474"/>
      <c r="F1985" s="473"/>
      <c r="G1985" s="479">
        <v>4</v>
      </c>
      <c r="H1985" s="328"/>
    </row>
    <row r="1986" spans="1:8" ht="28.5" x14ac:dyDescent="0.2">
      <c r="A1986" s="19">
        <v>4227</v>
      </c>
      <c r="B1986" s="139" t="s">
        <v>216</v>
      </c>
      <c r="C1986" s="473"/>
      <c r="D1986" s="473"/>
      <c r="E1986" s="474"/>
      <c r="F1986" s="473"/>
      <c r="G1986" s="479">
        <v>4</v>
      </c>
      <c r="H1986" s="356"/>
    </row>
    <row r="1987" spans="1:8" ht="28.5" x14ac:dyDescent="0.2">
      <c r="A1987" s="15">
        <v>45</v>
      </c>
      <c r="B1987" s="16" t="s">
        <v>125</v>
      </c>
      <c r="C1987" s="282">
        <f t="shared" ref="C1987:F1988" si="1411">SUM(C1988)</f>
        <v>0</v>
      </c>
      <c r="D1987" s="282">
        <f t="shared" si="1411"/>
        <v>0</v>
      </c>
      <c r="E1987" s="282">
        <f t="shared" si="1411"/>
        <v>0</v>
      </c>
      <c r="F1987" s="282">
        <f t="shared" si="1411"/>
        <v>0</v>
      </c>
      <c r="G1987" s="276">
        <v>2</v>
      </c>
      <c r="H1987" s="277"/>
    </row>
    <row r="1988" spans="1:8" ht="28.5" x14ac:dyDescent="0.2">
      <c r="A1988" s="17">
        <v>451</v>
      </c>
      <c r="B1988" s="18" t="s">
        <v>126</v>
      </c>
      <c r="C1988" s="283">
        <f t="shared" si="1411"/>
        <v>0</v>
      </c>
      <c r="D1988" s="283">
        <f t="shared" si="1411"/>
        <v>0</v>
      </c>
      <c r="E1988" s="283">
        <f t="shared" si="1411"/>
        <v>0</v>
      </c>
      <c r="F1988" s="283">
        <f t="shared" si="1411"/>
        <v>0</v>
      </c>
      <c r="G1988" s="276">
        <v>3</v>
      </c>
      <c r="H1988" s="277"/>
    </row>
    <row r="1989" spans="1:8" ht="28.5" x14ac:dyDescent="0.2">
      <c r="A1989" s="19">
        <v>4511</v>
      </c>
      <c r="B1989" s="35" t="s">
        <v>126</v>
      </c>
      <c r="C1989" s="284"/>
      <c r="D1989" s="284"/>
      <c r="E1989" s="285"/>
      <c r="F1989" s="284"/>
      <c r="G1989" s="276">
        <v>4</v>
      </c>
      <c r="H1989" s="277"/>
    </row>
    <row r="1990" spans="1:8" ht="28.5" x14ac:dyDescent="0.2">
      <c r="A1990" s="15">
        <v>54</v>
      </c>
      <c r="B1990" s="16" t="s">
        <v>281</v>
      </c>
      <c r="C1990" s="309">
        <f t="shared" ref="C1990:F1991" si="1412">C1991</f>
        <v>0</v>
      </c>
      <c r="D1990" s="309">
        <f t="shared" si="1412"/>
        <v>0</v>
      </c>
      <c r="E1990" s="309">
        <f t="shared" si="1412"/>
        <v>0</v>
      </c>
      <c r="F1990" s="309">
        <f t="shared" si="1412"/>
        <v>0</v>
      </c>
      <c r="G1990" s="276">
        <v>2</v>
      </c>
      <c r="H1990" s="277"/>
    </row>
    <row r="1991" spans="1:8" ht="57" x14ac:dyDescent="0.2">
      <c r="A1991" s="17">
        <v>544</v>
      </c>
      <c r="B1991" s="18" t="s">
        <v>437</v>
      </c>
      <c r="C1991" s="330">
        <f t="shared" si="1412"/>
        <v>0</v>
      </c>
      <c r="D1991" s="330">
        <f t="shared" si="1412"/>
        <v>0</v>
      </c>
      <c r="E1991" s="330">
        <f t="shared" si="1412"/>
        <v>0</v>
      </c>
      <c r="F1991" s="330">
        <f t="shared" si="1412"/>
        <v>0</v>
      </c>
      <c r="G1991" s="276">
        <v>3</v>
      </c>
      <c r="H1991" s="277"/>
    </row>
    <row r="1992" spans="1:8" ht="42.75" x14ac:dyDescent="0.2">
      <c r="A1992" s="19">
        <v>5443</v>
      </c>
      <c r="B1992" s="35" t="s">
        <v>438</v>
      </c>
      <c r="C1992" s="460"/>
      <c r="D1992" s="460"/>
      <c r="E1992" s="461"/>
      <c r="F1992" s="460"/>
      <c r="G1992" s="276">
        <v>4</v>
      </c>
      <c r="H1992" s="277"/>
    </row>
    <row r="1993" spans="1:8" ht="28.5" x14ac:dyDescent="0.2">
      <c r="A1993" s="9">
        <v>3605</v>
      </c>
      <c r="B1993" s="10" t="s">
        <v>233</v>
      </c>
      <c r="C1993" s="279">
        <f t="shared" ref="C1993:F1993" si="1413">0+C1994</f>
        <v>0</v>
      </c>
      <c r="D1993" s="279">
        <f t="shared" si="1413"/>
        <v>0</v>
      </c>
      <c r="E1993" s="279">
        <f t="shared" si="1413"/>
        <v>0</v>
      </c>
      <c r="F1993" s="279">
        <f t="shared" si="1413"/>
        <v>0</v>
      </c>
      <c r="G1993" s="276" t="s">
        <v>16</v>
      </c>
      <c r="H1993" s="277"/>
    </row>
    <row r="1994" spans="1:8" ht="28.5" x14ac:dyDescent="0.2">
      <c r="A1994" s="11" t="s">
        <v>439</v>
      </c>
      <c r="B1994" s="12" t="s">
        <v>370</v>
      </c>
      <c r="C1994" s="280">
        <f t="shared" ref="C1994:F1995" si="1414">C1995</f>
        <v>0</v>
      </c>
      <c r="D1994" s="280">
        <f t="shared" si="1414"/>
        <v>0</v>
      </c>
      <c r="E1994" s="280">
        <f t="shared" si="1414"/>
        <v>0</v>
      </c>
      <c r="F1994" s="280">
        <f t="shared" si="1414"/>
        <v>0</v>
      </c>
      <c r="G1994" s="276" t="s">
        <v>19</v>
      </c>
      <c r="H1994" s="277"/>
    </row>
    <row r="1995" spans="1:8" x14ac:dyDescent="0.2">
      <c r="A1995" s="13">
        <v>11</v>
      </c>
      <c r="B1995" s="14" t="s">
        <v>20</v>
      </c>
      <c r="C1995" s="281">
        <f t="shared" si="1414"/>
        <v>0</v>
      </c>
      <c r="D1995" s="281">
        <f t="shared" si="1414"/>
        <v>0</v>
      </c>
      <c r="E1995" s="281">
        <f t="shared" si="1414"/>
        <v>0</v>
      </c>
      <c r="F1995" s="281">
        <f t="shared" si="1414"/>
        <v>0</v>
      </c>
      <c r="G1995" s="276" t="s">
        <v>21</v>
      </c>
      <c r="H1995" s="277"/>
    </row>
    <row r="1996" spans="1:8" x14ac:dyDescent="0.2">
      <c r="A1996" s="15">
        <v>32</v>
      </c>
      <c r="B1996" s="16" t="s">
        <v>22</v>
      </c>
      <c r="C1996" s="282">
        <f t="shared" ref="C1996:E1996" si="1415">C1997+C1999</f>
        <v>0</v>
      </c>
      <c r="D1996" s="282">
        <f t="shared" si="1415"/>
        <v>0</v>
      </c>
      <c r="E1996" s="282">
        <f t="shared" si="1415"/>
        <v>0</v>
      </c>
      <c r="F1996" s="282">
        <f t="shared" ref="F1996" si="1416">F1997+F1999</f>
        <v>0</v>
      </c>
      <c r="G1996" s="276">
        <v>2</v>
      </c>
      <c r="H1996" s="277"/>
    </row>
    <row r="1997" spans="1:8" x14ac:dyDescent="0.2">
      <c r="A1997" s="17">
        <v>322</v>
      </c>
      <c r="B1997" s="138" t="s">
        <v>106</v>
      </c>
      <c r="C1997" s="480">
        <f t="shared" ref="C1997:F1997" si="1417">C1998</f>
        <v>0</v>
      </c>
      <c r="D1997" s="480">
        <f t="shared" si="1417"/>
        <v>0</v>
      </c>
      <c r="E1997" s="480">
        <f t="shared" si="1417"/>
        <v>0</v>
      </c>
      <c r="F1997" s="480">
        <f t="shared" si="1417"/>
        <v>0</v>
      </c>
      <c r="G1997" s="479">
        <v>3</v>
      </c>
      <c r="H1997" s="356"/>
    </row>
    <row r="1998" spans="1:8" x14ac:dyDescent="0.2">
      <c r="A1998" s="19">
        <v>3222</v>
      </c>
      <c r="B1998" s="139" t="s">
        <v>154</v>
      </c>
      <c r="C1998" s="473"/>
      <c r="D1998" s="473"/>
      <c r="E1998" s="474"/>
      <c r="F1998" s="473"/>
      <c r="G1998" s="479">
        <v>4</v>
      </c>
      <c r="H1998" s="356"/>
    </row>
    <row r="1999" spans="1:8" ht="28.5" x14ac:dyDescent="0.2">
      <c r="A1999" s="17">
        <v>329</v>
      </c>
      <c r="B1999" s="138" t="s">
        <v>29</v>
      </c>
      <c r="C1999" s="429">
        <f t="shared" ref="C1999:F1999" si="1418">C2000</f>
        <v>0</v>
      </c>
      <c r="D1999" s="429">
        <f t="shared" si="1418"/>
        <v>0</v>
      </c>
      <c r="E1999" s="429">
        <f t="shared" si="1418"/>
        <v>0</v>
      </c>
      <c r="F1999" s="429">
        <f t="shared" si="1418"/>
        <v>0</v>
      </c>
      <c r="G1999" s="479">
        <v>3</v>
      </c>
      <c r="H1999" s="356"/>
    </row>
    <row r="2000" spans="1:8" ht="15" x14ac:dyDescent="0.2">
      <c r="A2000" s="19">
        <v>3292</v>
      </c>
      <c r="B2000" s="139" t="s">
        <v>187</v>
      </c>
      <c r="C2000" s="481"/>
      <c r="D2000" s="481"/>
      <c r="E2000" s="482"/>
      <c r="F2000" s="481"/>
      <c r="G2000" s="479">
        <v>4</v>
      </c>
      <c r="H2000" s="356"/>
    </row>
    <row r="2001" spans="1:8" x14ac:dyDescent="0.2">
      <c r="A2001" s="258">
        <v>33739</v>
      </c>
      <c r="B2001" s="259" t="s">
        <v>440</v>
      </c>
      <c r="C2001" s="278">
        <f t="shared" ref="C2001:E2001" si="1419">SUM(C2002+C2020)</f>
        <v>0</v>
      </c>
      <c r="D2001" s="278">
        <f t="shared" si="1419"/>
        <v>0</v>
      </c>
      <c r="E2001" s="278">
        <f t="shared" si="1419"/>
        <v>0</v>
      </c>
      <c r="F2001" s="278">
        <f t="shared" ref="F2001" si="1420">SUM(F2002+F2020)</f>
        <v>0</v>
      </c>
      <c r="G2001" s="451" t="s">
        <v>14</v>
      </c>
      <c r="H2001" s="277"/>
    </row>
    <row r="2002" spans="1:8" ht="28.5" x14ac:dyDescent="0.2">
      <c r="A2002" s="9">
        <v>3602</v>
      </c>
      <c r="B2002" s="10" t="s">
        <v>131</v>
      </c>
      <c r="C2002" s="279">
        <f t="shared" ref="C2002:F2003" si="1421">SUM(C2003+0)</f>
        <v>0</v>
      </c>
      <c r="D2002" s="279">
        <f t="shared" si="1421"/>
        <v>0</v>
      </c>
      <c r="E2002" s="279">
        <f t="shared" si="1421"/>
        <v>0</v>
      </c>
      <c r="F2002" s="279">
        <f t="shared" si="1421"/>
        <v>0</v>
      </c>
      <c r="G2002" s="276" t="s">
        <v>16</v>
      </c>
      <c r="H2002" s="277"/>
    </row>
    <row r="2003" spans="1:8" ht="42.75" x14ac:dyDescent="0.2">
      <c r="A2003" s="11" t="s">
        <v>441</v>
      </c>
      <c r="B2003" s="12" t="s">
        <v>442</v>
      </c>
      <c r="C2003" s="280">
        <f t="shared" si="1421"/>
        <v>0</v>
      </c>
      <c r="D2003" s="280">
        <f t="shared" si="1421"/>
        <v>0</v>
      </c>
      <c r="E2003" s="280">
        <f t="shared" si="1421"/>
        <v>0</v>
      </c>
      <c r="F2003" s="280">
        <f t="shared" si="1421"/>
        <v>0</v>
      </c>
      <c r="G2003" s="276" t="s">
        <v>19</v>
      </c>
      <c r="H2003" s="277"/>
    </row>
    <row r="2004" spans="1:8" x14ac:dyDescent="0.2">
      <c r="A2004" s="13">
        <v>11</v>
      </c>
      <c r="B2004" s="14" t="s">
        <v>20</v>
      </c>
      <c r="C2004" s="281">
        <f t="shared" ref="C2004:E2004" si="1422">SUM(C2005+C2011+C2017+C2008)</f>
        <v>0</v>
      </c>
      <c r="D2004" s="281">
        <f t="shared" si="1422"/>
        <v>0</v>
      </c>
      <c r="E2004" s="281">
        <f t="shared" si="1422"/>
        <v>0</v>
      </c>
      <c r="F2004" s="281">
        <f t="shared" ref="F2004" si="1423">SUM(F2005+F2011+F2017+F2008)</f>
        <v>0</v>
      </c>
      <c r="G2004" s="276" t="s">
        <v>21</v>
      </c>
      <c r="H2004" s="301"/>
    </row>
    <row r="2005" spans="1:8" x14ac:dyDescent="0.2">
      <c r="A2005" s="15">
        <v>32</v>
      </c>
      <c r="B2005" s="16" t="s">
        <v>22</v>
      </c>
      <c r="C2005" s="282">
        <f t="shared" ref="C2005:F2005" si="1424">C2006</f>
        <v>0</v>
      </c>
      <c r="D2005" s="282">
        <f t="shared" si="1424"/>
        <v>0</v>
      </c>
      <c r="E2005" s="282">
        <f>E2006</f>
        <v>0</v>
      </c>
      <c r="F2005" s="282">
        <f t="shared" si="1424"/>
        <v>0</v>
      </c>
      <c r="G2005" s="276">
        <v>2</v>
      </c>
      <c r="H2005" s="277"/>
    </row>
    <row r="2006" spans="1:8" x14ac:dyDescent="0.2">
      <c r="A2006" s="17">
        <v>323</v>
      </c>
      <c r="B2006" s="138" t="s">
        <v>23</v>
      </c>
      <c r="C2006" s="283">
        <f>C2007</f>
        <v>0</v>
      </c>
      <c r="D2006" s="283">
        <f>D2007</f>
        <v>0</v>
      </c>
      <c r="E2006" s="283">
        <f>E2007</f>
        <v>0</v>
      </c>
      <c r="F2006" s="283">
        <f>F2007</f>
        <v>0</v>
      </c>
      <c r="G2006" s="276">
        <v>3</v>
      </c>
      <c r="H2006" s="277"/>
    </row>
    <row r="2007" spans="1:8" ht="28.5" x14ac:dyDescent="0.2">
      <c r="A2007" s="19">
        <v>3232</v>
      </c>
      <c r="B2007" s="139" t="s">
        <v>184</v>
      </c>
      <c r="C2007" s="348"/>
      <c r="D2007" s="348"/>
      <c r="E2007" s="349"/>
      <c r="F2007" s="348"/>
      <c r="G2007" s="276">
        <v>4</v>
      </c>
      <c r="H2007" s="277"/>
    </row>
    <row r="2008" spans="1:8" ht="42.75" x14ac:dyDescent="0.2">
      <c r="A2008" s="15">
        <v>41</v>
      </c>
      <c r="B2008" s="16" t="s">
        <v>118</v>
      </c>
      <c r="C2008" s="282">
        <f t="shared" ref="C2008:F2009" si="1425">C2009</f>
        <v>0</v>
      </c>
      <c r="D2008" s="282">
        <f t="shared" si="1425"/>
        <v>0</v>
      </c>
      <c r="E2008" s="282">
        <f>E2009</f>
        <v>0</v>
      </c>
      <c r="F2008" s="282">
        <f t="shared" si="1425"/>
        <v>0</v>
      </c>
      <c r="G2008" s="483">
        <v>2</v>
      </c>
      <c r="H2008" s="277"/>
    </row>
    <row r="2009" spans="1:8" x14ac:dyDescent="0.2">
      <c r="A2009" s="17">
        <v>412</v>
      </c>
      <c r="B2009" s="138" t="s">
        <v>119</v>
      </c>
      <c r="C2009" s="283">
        <f t="shared" si="1425"/>
        <v>0</v>
      </c>
      <c r="D2009" s="283">
        <f t="shared" si="1425"/>
        <v>0</v>
      </c>
      <c r="E2009" s="283">
        <f>E2010</f>
        <v>0</v>
      </c>
      <c r="F2009" s="283">
        <f t="shared" si="1425"/>
        <v>0</v>
      </c>
      <c r="G2009" s="484">
        <v>3</v>
      </c>
      <c r="H2009" s="277"/>
    </row>
    <row r="2010" spans="1:8" x14ac:dyDescent="0.2">
      <c r="A2010" s="200">
        <v>4123</v>
      </c>
      <c r="B2010" s="201" t="s">
        <v>120</v>
      </c>
      <c r="C2010" s="485"/>
      <c r="D2010" s="486"/>
      <c r="E2010" s="487"/>
      <c r="F2010" s="486"/>
      <c r="G2010" s="222">
        <v>4</v>
      </c>
      <c r="H2010" s="277"/>
    </row>
    <row r="2011" spans="1:8" ht="28.5" x14ac:dyDescent="0.2">
      <c r="A2011" s="15">
        <v>42</v>
      </c>
      <c r="B2011" s="16" t="s">
        <v>51</v>
      </c>
      <c r="C2011" s="282">
        <f t="shared" ref="C2011:F2011" si="1426">SUM(C2012)</f>
        <v>0</v>
      </c>
      <c r="D2011" s="282">
        <f t="shared" si="1426"/>
        <v>0</v>
      </c>
      <c r="E2011" s="282">
        <f t="shared" si="1426"/>
        <v>0</v>
      </c>
      <c r="F2011" s="282">
        <f t="shared" si="1426"/>
        <v>0</v>
      </c>
      <c r="G2011" s="276">
        <v>2</v>
      </c>
      <c r="H2011" s="277"/>
    </row>
    <row r="2012" spans="1:8" x14ac:dyDescent="0.2">
      <c r="A2012" s="17">
        <v>422</v>
      </c>
      <c r="B2012" s="18" t="s">
        <v>52</v>
      </c>
      <c r="C2012" s="283">
        <f t="shared" ref="C2012:E2012" si="1427">SUM(C2013:C2016)</f>
        <v>0</v>
      </c>
      <c r="D2012" s="283">
        <f t="shared" si="1427"/>
        <v>0</v>
      </c>
      <c r="E2012" s="283">
        <f t="shared" si="1427"/>
        <v>0</v>
      </c>
      <c r="F2012" s="283">
        <f t="shared" ref="F2012" si="1428">SUM(F2013:F2016)</f>
        <v>0</v>
      </c>
      <c r="G2012" s="276">
        <v>3</v>
      </c>
      <c r="H2012" s="277"/>
    </row>
    <row r="2013" spans="1:8" ht="15" x14ac:dyDescent="0.2">
      <c r="A2013" s="19">
        <v>4221</v>
      </c>
      <c r="B2013" s="35" t="s">
        <v>121</v>
      </c>
      <c r="C2013" s="488"/>
      <c r="D2013" s="488"/>
      <c r="E2013" s="489"/>
      <c r="F2013" s="488"/>
      <c r="G2013" s="276">
        <v>4</v>
      </c>
      <c r="H2013" s="277"/>
    </row>
    <row r="2014" spans="1:8" ht="15" x14ac:dyDescent="0.2">
      <c r="A2014" s="19">
        <v>4223</v>
      </c>
      <c r="B2014" s="35"/>
      <c r="C2014" s="488"/>
      <c r="D2014" s="488"/>
      <c r="E2014" s="489"/>
      <c r="F2014" s="488"/>
      <c r="G2014" s="276">
        <v>4</v>
      </c>
      <c r="H2014" s="277"/>
    </row>
    <row r="2015" spans="1:8" ht="28.5" x14ac:dyDescent="0.2">
      <c r="A2015" s="19">
        <v>4224</v>
      </c>
      <c r="B2015" s="35" t="s">
        <v>53</v>
      </c>
      <c r="C2015" s="231"/>
      <c r="D2015" s="231"/>
      <c r="E2015" s="96"/>
      <c r="F2015" s="231"/>
      <c r="G2015" s="276">
        <v>4</v>
      </c>
      <c r="H2015" s="301"/>
    </row>
    <row r="2016" spans="1:8" ht="28.5" x14ac:dyDescent="0.2">
      <c r="A2016" s="19">
        <v>4227</v>
      </c>
      <c r="B2016" s="35" t="s">
        <v>216</v>
      </c>
      <c r="C2016" s="231"/>
      <c r="D2016" s="231"/>
      <c r="E2016" s="96"/>
      <c r="F2016" s="231"/>
      <c r="G2016" s="276">
        <v>4</v>
      </c>
      <c r="H2016" s="277"/>
    </row>
    <row r="2017" spans="1:8" ht="28.5" x14ac:dyDescent="0.2">
      <c r="A2017" s="15">
        <v>45</v>
      </c>
      <c r="B2017" s="16" t="s">
        <v>125</v>
      </c>
      <c r="C2017" s="282">
        <f t="shared" ref="C2017:F2018" si="1429">SUM(C2018)</f>
        <v>0</v>
      </c>
      <c r="D2017" s="282">
        <f t="shared" si="1429"/>
        <v>0</v>
      </c>
      <c r="E2017" s="282">
        <f t="shared" si="1429"/>
        <v>0</v>
      </c>
      <c r="F2017" s="282">
        <f t="shared" si="1429"/>
        <v>0</v>
      </c>
      <c r="G2017" s="276">
        <v>2</v>
      </c>
      <c r="H2017" s="277"/>
    </row>
    <row r="2018" spans="1:8" ht="28.5" x14ac:dyDescent="0.2">
      <c r="A2018" s="17">
        <v>451</v>
      </c>
      <c r="B2018" s="18" t="s">
        <v>126</v>
      </c>
      <c r="C2018" s="283">
        <f t="shared" si="1429"/>
        <v>0</v>
      </c>
      <c r="D2018" s="283">
        <f t="shared" si="1429"/>
        <v>0</v>
      </c>
      <c r="E2018" s="283">
        <f t="shared" si="1429"/>
        <v>0</v>
      </c>
      <c r="F2018" s="283">
        <f t="shared" si="1429"/>
        <v>0</v>
      </c>
      <c r="G2018" s="276">
        <v>3</v>
      </c>
      <c r="H2018" s="277"/>
    </row>
    <row r="2019" spans="1:8" ht="28.5" x14ac:dyDescent="0.2">
      <c r="A2019" s="19">
        <v>4511</v>
      </c>
      <c r="B2019" s="35" t="s">
        <v>126</v>
      </c>
      <c r="C2019" s="231"/>
      <c r="D2019" s="231"/>
      <c r="E2019" s="96"/>
      <c r="F2019" s="231"/>
      <c r="G2019" s="276">
        <v>4</v>
      </c>
      <c r="H2019" s="277"/>
    </row>
    <row r="2020" spans="1:8" ht="28.5" x14ac:dyDescent="0.2">
      <c r="A2020" s="9">
        <v>3605</v>
      </c>
      <c r="B2020" s="10" t="s">
        <v>233</v>
      </c>
      <c r="C2020" s="279">
        <f t="shared" ref="C2020:F2020" si="1430">0+C2021+0</f>
        <v>0</v>
      </c>
      <c r="D2020" s="279">
        <f t="shared" si="1430"/>
        <v>0</v>
      </c>
      <c r="E2020" s="279">
        <f t="shared" si="1430"/>
        <v>0</v>
      </c>
      <c r="F2020" s="279">
        <f t="shared" si="1430"/>
        <v>0</v>
      </c>
      <c r="G2020" s="276" t="s">
        <v>16</v>
      </c>
      <c r="H2020" s="277"/>
    </row>
    <row r="2021" spans="1:8" ht="28.5" x14ac:dyDescent="0.2">
      <c r="A2021" s="11" t="s">
        <v>443</v>
      </c>
      <c r="B2021" s="12" t="s">
        <v>370</v>
      </c>
      <c r="C2021" s="280">
        <f t="shared" ref="C2021:F2022" si="1431">C2022</f>
        <v>0</v>
      </c>
      <c r="D2021" s="280">
        <f t="shared" si="1431"/>
        <v>0</v>
      </c>
      <c r="E2021" s="280">
        <f t="shared" si="1431"/>
        <v>0</v>
      </c>
      <c r="F2021" s="280">
        <f t="shared" si="1431"/>
        <v>0</v>
      </c>
      <c r="G2021" s="276" t="s">
        <v>19</v>
      </c>
      <c r="H2021" s="277"/>
    </row>
    <row r="2022" spans="1:8" x14ac:dyDescent="0.2">
      <c r="A2022" s="13">
        <v>11</v>
      </c>
      <c r="B2022" s="14" t="s">
        <v>20</v>
      </c>
      <c r="C2022" s="281">
        <f t="shared" si="1431"/>
        <v>0</v>
      </c>
      <c r="D2022" s="281">
        <f t="shared" si="1431"/>
        <v>0</v>
      </c>
      <c r="E2022" s="281">
        <f t="shared" si="1431"/>
        <v>0</v>
      </c>
      <c r="F2022" s="281">
        <f t="shared" si="1431"/>
        <v>0</v>
      </c>
      <c r="G2022" s="276" t="s">
        <v>21</v>
      </c>
      <c r="H2022" s="277"/>
    </row>
    <row r="2023" spans="1:8" x14ac:dyDescent="0.2">
      <c r="A2023" s="15">
        <v>32</v>
      </c>
      <c r="B2023" s="16" t="s">
        <v>22</v>
      </c>
      <c r="C2023" s="282">
        <f t="shared" ref="C2023:D2023" si="1432">C2024+C2026</f>
        <v>0</v>
      </c>
      <c r="D2023" s="282">
        <f t="shared" si="1432"/>
        <v>0</v>
      </c>
      <c r="E2023" s="282">
        <f t="shared" ref="E2023:F2023" si="1433">E2024+E2026</f>
        <v>0</v>
      </c>
      <c r="F2023" s="282">
        <f t="shared" si="1433"/>
        <v>0</v>
      </c>
      <c r="G2023" s="276">
        <v>2</v>
      </c>
      <c r="H2023" s="277"/>
    </row>
    <row r="2024" spans="1:8" x14ac:dyDescent="0.2">
      <c r="A2024" s="17">
        <v>322</v>
      </c>
      <c r="B2024" s="18" t="s">
        <v>106</v>
      </c>
      <c r="C2024" s="283">
        <f t="shared" ref="C2024:F2024" si="1434">C2025</f>
        <v>0</v>
      </c>
      <c r="D2024" s="283">
        <f t="shared" si="1434"/>
        <v>0</v>
      </c>
      <c r="E2024" s="283">
        <f t="shared" si="1434"/>
        <v>0</v>
      </c>
      <c r="F2024" s="283">
        <f t="shared" si="1434"/>
        <v>0</v>
      </c>
      <c r="G2024" s="276">
        <v>3</v>
      </c>
      <c r="H2024" s="277"/>
    </row>
    <row r="2025" spans="1:8" x14ac:dyDescent="0.2">
      <c r="A2025" s="19">
        <v>3222</v>
      </c>
      <c r="B2025" s="35" t="s">
        <v>154</v>
      </c>
      <c r="C2025" s="284"/>
      <c r="D2025" s="284"/>
      <c r="E2025" s="285"/>
      <c r="F2025" s="284"/>
      <c r="G2025" s="276">
        <v>4</v>
      </c>
      <c r="H2025" s="277"/>
    </row>
    <row r="2026" spans="1:8" ht="28.5" x14ac:dyDescent="0.2">
      <c r="A2026" s="17">
        <v>329</v>
      </c>
      <c r="B2026" s="18" t="s">
        <v>29</v>
      </c>
      <c r="C2026" s="283">
        <f t="shared" ref="C2026:F2026" si="1435">C2027</f>
        <v>0</v>
      </c>
      <c r="D2026" s="283">
        <f t="shared" si="1435"/>
        <v>0</v>
      </c>
      <c r="E2026" s="283">
        <f t="shared" si="1435"/>
        <v>0</v>
      </c>
      <c r="F2026" s="283">
        <f t="shared" si="1435"/>
        <v>0</v>
      </c>
      <c r="G2026" s="276">
        <v>3</v>
      </c>
      <c r="H2026" s="277"/>
    </row>
    <row r="2027" spans="1:8" x14ac:dyDescent="0.2">
      <c r="A2027" s="19">
        <v>3292</v>
      </c>
      <c r="B2027" s="35" t="s">
        <v>187</v>
      </c>
      <c r="C2027" s="284"/>
      <c r="D2027" s="284"/>
      <c r="E2027" s="285"/>
      <c r="F2027" s="284"/>
      <c r="G2027" s="276">
        <v>4</v>
      </c>
      <c r="H2027" s="277"/>
    </row>
    <row r="2028" spans="1:8" x14ac:dyDescent="0.2">
      <c r="A2028" s="258">
        <v>32352</v>
      </c>
      <c r="B2028" s="259" t="s">
        <v>444</v>
      </c>
      <c r="C2028" s="278">
        <f t="shared" ref="C2028:E2028" si="1436">C2029+C2047</f>
        <v>0</v>
      </c>
      <c r="D2028" s="278">
        <f t="shared" si="1436"/>
        <v>0</v>
      </c>
      <c r="E2028" s="278">
        <f t="shared" si="1436"/>
        <v>0</v>
      </c>
      <c r="F2028" s="278">
        <f t="shared" ref="F2028" si="1437">F2029+F2047</f>
        <v>0</v>
      </c>
      <c r="G2028" s="451" t="s">
        <v>14</v>
      </c>
      <c r="H2028" s="277"/>
    </row>
    <row r="2029" spans="1:8" ht="28.5" x14ac:dyDescent="0.2">
      <c r="A2029" s="9">
        <v>3602</v>
      </c>
      <c r="B2029" s="10" t="s">
        <v>131</v>
      </c>
      <c r="C2029" s="279">
        <f t="shared" ref="C2029:F2029" si="1438">C2030</f>
        <v>0</v>
      </c>
      <c r="D2029" s="279">
        <f t="shared" si="1438"/>
        <v>0</v>
      </c>
      <c r="E2029" s="279">
        <f t="shared" si="1438"/>
        <v>0</v>
      </c>
      <c r="F2029" s="279">
        <f t="shared" si="1438"/>
        <v>0</v>
      </c>
      <c r="G2029" s="276" t="s">
        <v>16</v>
      </c>
      <c r="H2029" s="277"/>
    </row>
    <row r="2030" spans="1:8" ht="42.75" x14ac:dyDescent="0.2">
      <c r="A2030" s="11" t="s">
        <v>445</v>
      </c>
      <c r="B2030" s="12" t="s">
        <v>446</v>
      </c>
      <c r="C2030" s="280">
        <f t="shared" ref="C2030:F2030" si="1439">C2031+0+0+0</f>
        <v>0</v>
      </c>
      <c r="D2030" s="280">
        <f t="shared" si="1439"/>
        <v>0</v>
      </c>
      <c r="E2030" s="280">
        <f t="shared" si="1439"/>
        <v>0</v>
      </c>
      <c r="F2030" s="280">
        <f t="shared" si="1439"/>
        <v>0</v>
      </c>
      <c r="G2030" s="276" t="s">
        <v>19</v>
      </c>
      <c r="H2030" s="277"/>
    </row>
    <row r="2031" spans="1:8" x14ac:dyDescent="0.2">
      <c r="A2031" s="13">
        <v>11</v>
      </c>
      <c r="B2031" s="14" t="s">
        <v>20</v>
      </c>
      <c r="C2031" s="281">
        <f t="shared" ref="C2031:E2031" si="1440">C2032+C2035+C2038+C2041+C2044</f>
        <v>0</v>
      </c>
      <c r="D2031" s="281">
        <f t="shared" si="1440"/>
        <v>0</v>
      </c>
      <c r="E2031" s="281">
        <f t="shared" si="1440"/>
        <v>0</v>
      </c>
      <c r="F2031" s="281">
        <f t="shared" ref="F2031" si="1441">F2032+F2035+F2038+F2041+F2044</f>
        <v>0</v>
      </c>
      <c r="G2031" s="276" t="s">
        <v>21</v>
      </c>
      <c r="H2031" s="277"/>
    </row>
    <row r="2032" spans="1:8" x14ac:dyDescent="0.2">
      <c r="A2032" s="15">
        <v>34</v>
      </c>
      <c r="B2032" s="16"/>
      <c r="C2032" s="282">
        <f t="shared" ref="C2032:F2032" si="1442">C2033</f>
        <v>0</v>
      </c>
      <c r="D2032" s="282">
        <f t="shared" si="1442"/>
        <v>0</v>
      </c>
      <c r="E2032" s="282">
        <f t="shared" si="1442"/>
        <v>0</v>
      </c>
      <c r="F2032" s="282">
        <f t="shared" si="1442"/>
        <v>0</v>
      </c>
      <c r="G2032" s="276">
        <v>2</v>
      </c>
      <c r="H2032" s="277"/>
    </row>
    <row r="2033" spans="1:8" x14ac:dyDescent="0.2">
      <c r="A2033" s="17">
        <v>343</v>
      </c>
      <c r="B2033" s="18"/>
      <c r="C2033" s="283">
        <f t="shared" ref="C2033:F2033" si="1443">SUM(C2034)</f>
        <v>0</v>
      </c>
      <c r="D2033" s="283">
        <f t="shared" si="1443"/>
        <v>0</v>
      </c>
      <c r="E2033" s="283">
        <f t="shared" si="1443"/>
        <v>0</v>
      </c>
      <c r="F2033" s="283">
        <f t="shared" si="1443"/>
        <v>0</v>
      </c>
      <c r="G2033" s="276">
        <v>3</v>
      </c>
      <c r="H2033" s="277"/>
    </row>
    <row r="2034" spans="1:8" ht="42.75" x14ac:dyDescent="0.2">
      <c r="A2034" s="19">
        <v>3433</v>
      </c>
      <c r="B2034" s="20" t="s">
        <v>447</v>
      </c>
      <c r="C2034" s="284"/>
      <c r="D2034" s="284"/>
      <c r="E2034" s="285"/>
      <c r="F2034" s="284"/>
      <c r="G2034" s="276">
        <v>4</v>
      </c>
      <c r="H2034" s="325"/>
    </row>
    <row r="2035" spans="1:8" ht="28.5" x14ac:dyDescent="0.2">
      <c r="A2035" s="15">
        <v>42</v>
      </c>
      <c r="B2035" s="16" t="s">
        <v>51</v>
      </c>
      <c r="C2035" s="282">
        <f t="shared" ref="C2035:F2036" si="1444">SUM(C2036)</f>
        <v>0</v>
      </c>
      <c r="D2035" s="282">
        <f t="shared" si="1444"/>
        <v>0</v>
      </c>
      <c r="E2035" s="282">
        <f t="shared" si="1444"/>
        <v>0</v>
      </c>
      <c r="F2035" s="282">
        <f t="shared" si="1444"/>
        <v>0</v>
      </c>
      <c r="G2035" s="276">
        <v>2</v>
      </c>
      <c r="H2035" s="277"/>
    </row>
    <row r="2036" spans="1:8" x14ac:dyDescent="0.2">
      <c r="A2036" s="17">
        <v>422</v>
      </c>
      <c r="B2036" s="18" t="s">
        <v>52</v>
      </c>
      <c r="C2036" s="283">
        <f t="shared" si="1444"/>
        <v>0</v>
      </c>
      <c r="D2036" s="283">
        <f t="shared" si="1444"/>
        <v>0</v>
      </c>
      <c r="E2036" s="283">
        <f t="shared" si="1444"/>
        <v>0</v>
      </c>
      <c r="F2036" s="283">
        <f t="shared" si="1444"/>
        <v>0</v>
      </c>
      <c r="G2036" s="276">
        <v>3</v>
      </c>
      <c r="H2036" s="277"/>
    </row>
    <row r="2037" spans="1:8" ht="28.5" x14ac:dyDescent="0.2">
      <c r="A2037" s="19">
        <v>4224</v>
      </c>
      <c r="B2037" s="35" t="s">
        <v>53</v>
      </c>
      <c r="C2037" s="284"/>
      <c r="D2037" s="284"/>
      <c r="E2037" s="285"/>
      <c r="F2037" s="284"/>
      <c r="G2037" s="276">
        <v>4</v>
      </c>
      <c r="H2037" s="325"/>
    </row>
    <row r="2038" spans="1:8" ht="28.5" x14ac:dyDescent="0.2">
      <c r="A2038" s="15">
        <v>45</v>
      </c>
      <c r="B2038" s="16" t="s">
        <v>125</v>
      </c>
      <c r="C2038" s="282">
        <f t="shared" ref="C2038:F2038" si="1445">C2039</f>
        <v>0</v>
      </c>
      <c r="D2038" s="282">
        <f t="shared" si="1445"/>
        <v>0</v>
      </c>
      <c r="E2038" s="282">
        <f t="shared" si="1445"/>
        <v>0</v>
      </c>
      <c r="F2038" s="282">
        <f t="shared" si="1445"/>
        <v>0</v>
      </c>
      <c r="G2038" s="276">
        <v>2</v>
      </c>
      <c r="H2038" s="277"/>
    </row>
    <row r="2039" spans="1:8" ht="28.5" x14ac:dyDescent="0.2">
      <c r="A2039" s="17">
        <v>451</v>
      </c>
      <c r="B2039" s="18" t="s">
        <v>126</v>
      </c>
      <c r="C2039" s="283">
        <f t="shared" ref="C2039:F2039" si="1446">SUM(C2040)</f>
        <v>0</v>
      </c>
      <c r="D2039" s="283">
        <f t="shared" si="1446"/>
        <v>0</v>
      </c>
      <c r="E2039" s="283">
        <f t="shared" si="1446"/>
        <v>0</v>
      </c>
      <c r="F2039" s="283">
        <f t="shared" si="1446"/>
        <v>0</v>
      </c>
      <c r="G2039" s="276">
        <v>3</v>
      </c>
      <c r="H2039" s="277"/>
    </row>
    <row r="2040" spans="1:8" ht="28.5" x14ac:dyDescent="0.2">
      <c r="A2040" s="19">
        <v>4511</v>
      </c>
      <c r="B2040" s="35" t="s">
        <v>126</v>
      </c>
      <c r="C2040" s="284"/>
      <c r="D2040" s="284"/>
      <c r="E2040" s="285"/>
      <c r="F2040" s="284"/>
      <c r="G2040" s="276">
        <v>4</v>
      </c>
      <c r="H2040" s="277"/>
    </row>
    <row r="2041" spans="1:8" ht="28.5" x14ac:dyDescent="0.2">
      <c r="A2041" s="15">
        <v>45</v>
      </c>
      <c r="B2041" s="16" t="s">
        <v>125</v>
      </c>
      <c r="C2041" s="282">
        <f t="shared" ref="C2041:F2041" si="1447">C2042</f>
        <v>0</v>
      </c>
      <c r="D2041" s="282">
        <f t="shared" si="1447"/>
        <v>0</v>
      </c>
      <c r="E2041" s="282">
        <f t="shared" si="1447"/>
        <v>0</v>
      </c>
      <c r="F2041" s="282">
        <f t="shared" si="1447"/>
        <v>0</v>
      </c>
      <c r="G2041" s="276">
        <v>2</v>
      </c>
      <c r="H2041" s="277"/>
    </row>
    <row r="2042" spans="1:8" ht="28.5" x14ac:dyDescent="0.2">
      <c r="A2042" s="17">
        <v>451</v>
      </c>
      <c r="B2042" s="18" t="s">
        <v>126</v>
      </c>
      <c r="C2042" s="283">
        <f t="shared" ref="C2042:F2042" si="1448">C2043</f>
        <v>0</v>
      </c>
      <c r="D2042" s="283">
        <f t="shared" si="1448"/>
        <v>0</v>
      </c>
      <c r="E2042" s="283">
        <f t="shared" si="1448"/>
        <v>0</v>
      </c>
      <c r="F2042" s="283">
        <f t="shared" si="1448"/>
        <v>0</v>
      </c>
      <c r="G2042" s="276">
        <v>3</v>
      </c>
      <c r="H2042" s="277"/>
    </row>
    <row r="2043" spans="1:8" ht="28.5" x14ac:dyDescent="0.2">
      <c r="A2043" s="19">
        <v>4511</v>
      </c>
      <c r="B2043" s="35" t="s">
        <v>126</v>
      </c>
      <c r="C2043" s="284"/>
      <c r="D2043" s="284"/>
      <c r="E2043" s="285"/>
      <c r="F2043" s="284"/>
      <c r="G2043" s="276">
        <v>4</v>
      </c>
      <c r="H2043" s="277"/>
    </row>
    <row r="2044" spans="1:8" ht="28.5" x14ac:dyDescent="0.2">
      <c r="A2044" s="15">
        <v>54</v>
      </c>
      <c r="B2044" s="16" t="s">
        <v>448</v>
      </c>
      <c r="C2044" s="309">
        <f t="shared" ref="C2044:F2044" si="1449">SUM(C2045)</f>
        <v>0</v>
      </c>
      <c r="D2044" s="309">
        <f t="shared" si="1449"/>
        <v>0</v>
      </c>
      <c r="E2044" s="309">
        <f t="shared" si="1449"/>
        <v>0</v>
      </c>
      <c r="F2044" s="309">
        <f t="shared" si="1449"/>
        <v>0</v>
      </c>
      <c r="G2044" s="276">
        <v>2</v>
      </c>
      <c r="H2044" s="277"/>
    </row>
    <row r="2045" spans="1:8" x14ac:dyDescent="0.2">
      <c r="A2045" s="17">
        <v>544</v>
      </c>
      <c r="B2045" s="18" t="s">
        <v>449</v>
      </c>
      <c r="C2045" s="330">
        <f t="shared" ref="C2045:F2045" si="1450">C2046</f>
        <v>0</v>
      </c>
      <c r="D2045" s="330">
        <f t="shared" si="1450"/>
        <v>0</v>
      </c>
      <c r="E2045" s="330">
        <f t="shared" si="1450"/>
        <v>0</v>
      </c>
      <c r="F2045" s="330">
        <f t="shared" si="1450"/>
        <v>0</v>
      </c>
      <c r="G2045" s="276">
        <v>3</v>
      </c>
      <c r="H2045" s="277"/>
    </row>
    <row r="2046" spans="1:8" ht="42.75" x14ac:dyDescent="0.2">
      <c r="A2046" s="19">
        <v>5443</v>
      </c>
      <c r="B2046" s="35" t="s">
        <v>450</v>
      </c>
      <c r="C2046" s="284"/>
      <c r="D2046" s="284"/>
      <c r="E2046" s="285"/>
      <c r="F2046" s="284"/>
      <c r="G2046" s="276">
        <v>4</v>
      </c>
      <c r="H2046" s="277"/>
    </row>
    <row r="2047" spans="1:8" ht="28.5" x14ac:dyDescent="0.2">
      <c r="A2047" s="9">
        <v>3605</v>
      </c>
      <c r="B2047" s="10" t="s">
        <v>233</v>
      </c>
      <c r="C2047" s="279">
        <f t="shared" ref="C2047:F2047" si="1451">0+C2048</f>
        <v>0</v>
      </c>
      <c r="D2047" s="279">
        <f t="shared" si="1451"/>
        <v>0</v>
      </c>
      <c r="E2047" s="279">
        <f t="shared" si="1451"/>
        <v>0</v>
      </c>
      <c r="F2047" s="279">
        <f t="shared" si="1451"/>
        <v>0</v>
      </c>
      <c r="G2047" s="276" t="s">
        <v>16</v>
      </c>
      <c r="H2047" s="277"/>
    </row>
    <row r="2048" spans="1:8" ht="28.5" x14ac:dyDescent="0.2">
      <c r="A2048" s="11" t="s">
        <v>451</v>
      </c>
      <c r="B2048" s="12" t="s">
        <v>370</v>
      </c>
      <c r="C2048" s="280">
        <f t="shared" ref="C2048:F2048" si="1452">C2049</f>
        <v>0</v>
      </c>
      <c r="D2048" s="280">
        <f t="shared" si="1452"/>
        <v>0</v>
      </c>
      <c r="E2048" s="280">
        <f t="shared" si="1452"/>
        <v>0</v>
      </c>
      <c r="F2048" s="280">
        <f t="shared" si="1452"/>
        <v>0</v>
      </c>
      <c r="G2048" s="276" t="s">
        <v>19</v>
      </c>
      <c r="H2048" s="277"/>
    </row>
    <row r="2049" spans="1:8" x14ac:dyDescent="0.2">
      <c r="A2049" s="13">
        <v>11</v>
      </c>
      <c r="B2049" s="14" t="s">
        <v>20</v>
      </c>
      <c r="C2049" s="281">
        <f t="shared" ref="C2049:F2051" si="1453">C2050</f>
        <v>0</v>
      </c>
      <c r="D2049" s="281">
        <f t="shared" si="1453"/>
        <v>0</v>
      </c>
      <c r="E2049" s="281">
        <f t="shared" si="1453"/>
        <v>0</v>
      </c>
      <c r="F2049" s="281">
        <f t="shared" si="1453"/>
        <v>0</v>
      </c>
      <c r="G2049" s="276" t="s">
        <v>21</v>
      </c>
      <c r="H2049" s="277"/>
    </row>
    <row r="2050" spans="1:8" x14ac:dyDescent="0.2">
      <c r="A2050" s="15">
        <v>32</v>
      </c>
      <c r="B2050" s="16" t="s">
        <v>22</v>
      </c>
      <c r="C2050" s="282">
        <f t="shared" ref="C2050:D2050" si="1454">C2051+C2053</f>
        <v>0</v>
      </c>
      <c r="D2050" s="282">
        <f t="shared" si="1454"/>
        <v>0</v>
      </c>
      <c r="E2050" s="282">
        <f t="shared" ref="E2050:F2050" si="1455">E2051+E2053</f>
        <v>0</v>
      </c>
      <c r="F2050" s="282">
        <f t="shared" si="1455"/>
        <v>0</v>
      </c>
      <c r="G2050" s="276">
        <v>2</v>
      </c>
      <c r="H2050" s="277"/>
    </row>
    <row r="2051" spans="1:8" x14ac:dyDescent="0.2">
      <c r="A2051" s="17">
        <v>322</v>
      </c>
      <c r="B2051" s="18" t="s">
        <v>106</v>
      </c>
      <c r="C2051" s="283">
        <f t="shared" si="1453"/>
        <v>0</v>
      </c>
      <c r="D2051" s="283">
        <f t="shared" si="1453"/>
        <v>0</v>
      </c>
      <c r="E2051" s="283">
        <f t="shared" si="1453"/>
        <v>0</v>
      </c>
      <c r="F2051" s="283">
        <f t="shared" si="1453"/>
        <v>0</v>
      </c>
      <c r="G2051" s="276">
        <v>3</v>
      </c>
      <c r="H2051" s="277"/>
    </row>
    <row r="2052" spans="1:8" x14ac:dyDescent="0.2">
      <c r="A2052" s="19">
        <v>3222</v>
      </c>
      <c r="B2052" s="35" t="s">
        <v>154</v>
      </c>
      <c r="C2052" s="284"/>
      <c r="D2052" s="284"/>
      <c r="E2052" s="285"/>
      <c r="F2052" s="284"/>
      <c r="G2052" s="276">
        <v>4</v>
      </c>
      <c r="H2052" s="277"/>
    </row>
    <row r="2053" spans="1:8" ht="28.5" x14ac:dyDescent="0.2">
      <c r="A2053" s="17">
        <v>329</v>
      </c>
      <c r="B2053" s="18" t="s">
        <v>29</v>
      </c>
      <c r="C2053" s="283">
        <f t="shared" ref="C2053:F2053" si="1456">C2054</f>
        <v>0</v>
      </c>
      <c r="D2053" s="283">
        <f t="shared" si="1456"/>
        <v>0</v>
      </c>
      <c r="E2053" s="283">
        <f t="shared" si="1456"/>
        <v>0</v>
      </c>
      <c r="F2053" s="283">
        <f t="shared" si="1456"/>
        <v>0</v>
      </c>
      <c r="G2053" s="276">
        <v>3</v>
      </c>
      <c r="H2053" s="277"/>
    </row>
    <row r="2054" spans="1:8" x14ac:dyDescent="0.2">
      <c r="A2054" s="19">
        <v>3292</v>
      </c>
      <c r="B2054" s="35" t="s">
        <v>187</v>
      </c>
      <c r="C2054" s="284"/>
      <c r="D2054" s="284"/>
      <c r="E2054" s="285"/>
      <c r="F2054" s="284"/>
      <c r="G2054" s="276">
        <v>4</v>
      </c>
      <c r="H2054" s="277"/>
    </row>
    <row r="2055" spans="1:8" ht="28.5" x14ac:dyDescent="0.2">
      <c r="A2055" s="258">
        <v>27280</v>
      </c>
      <c r="B2055" s="259" t="s">
        <v>452</v>
      </c>
      <c r="C2055" s="278">
        <f t="shared" ref="C2055:E2055" si="1457">SUM(C2056+C2079)</f>
        <v>0</v>
      </c>
      <c r="D2055" s="278">
        <f t="shared" si="1457"/>
        <v>0</v>
      </c>
      <c r="E2055" s="278">
        <f t="shared" si="1457"/>
        <v>0</v>
      </c>
      <c r="F2055" s="278">
        <f t="shared" ref="F2055" si="1458">SUM(F2056+F2079)</f>
        <v>0</v>
      </c>
      <c r="G2055" s="451" t="s">
        <v>14</v>
      </c>
      <c r="H2055" s="277"/>
    </row>
    <row r="2056" spans="1:8" ht="28.5" x14ac:dyDescent="0.2">
      <c r="A2056" s="9">
        <v>3602</v>
      </c>
      <c r="B2056" s="10" t="s">
        <v>131</v>
      </c>
      <c r="C2056" s="279">
        <f t="shared" ref="C2056:F2056" si="1459">SUM(C2057+0)</f>
        <v>0</v>
      </c>
      <c r="D2056" s="279">
        <f t="shared" si="1459"/>
        <v>0</v>
      </c>
      <c r="E2056" s="279">
        <f t="shared" si="1459"/>
        <v>0</v>
      </c>
      <c r="F2056" s="279">
        <f t="shared" si="1459"/>
        <v>0</v>
      </c>
      <c r="G2056" s="276" t="s">
        <v>16</v>
      </c>
      <c r="H2056" s="277"/>
    </row>
    <row r="2057" spans="1:8" ht="57" x14ac:dyDescent="0.2">
      <c r="A2057" s="11" t="s">
        <v>453</v>
      </c>
      <c r="B2057" s="12" t="s">
        <v>454</v>
      </c>
      <c r="C2057" s="280">
        <f t="shared" ref="C2057:F2057" si="1460">SUM(C2058+0+0)</f>
        <v>0</v>
      </c>
      <c r="D2057" s="280">
        <f t="shared" si="1460"/>
        <v>0</v>
      </c>
      <c r="E2057" s="280">
        <f t="shared" si="1460"/>
        <v>0</v>
      </c>
      <c r="F2057" s="280">
        <f t="shared" si="1460"/>
        <v>0</v>
      </c>
      <c r="G2057" s="276" t="s">
        <v>19</v>
      </c>
      <c r="H2057" s="277"/>
    </row>
    <row r="2058" spans="1:8" x14ac:dyDescent="0.2">
      <c r="A2058" s="13">
        <v>11</v>
      </c>
      <c r="B2058" s="14" t="s">
        <v>20</v>
      </c>
      <c r="C2058" s="281">
        <f t="shared" ref="C2058:E2058" si="1461">SUM(C2059+C2064+C2067+C2074)</f>
        <v>0</v>
      </c>
      <c r="D2058" s="281">
        <f t="shared" si="1461"/>
        <v>0</v>
      </c>
      <c r="E2058" s="281">
        <f t="shared" si="1461"/>
        <v>0</v>
      </c>
      <c r="F2058" s="281">
        <f t="shared" ref="F2058" si="1462">SUM(F2059+F2064+F2067+F2074)</f>
        <v>0</v>
      </c>
      <c r="G2058" s="276" t="s">
        <v>21</v>
      </c>
      <c r="H2058" s="277"/>
    </row>
    <row r="2059" spans="1:8" x14ac:dyDescent="0.2">
      <c r="A2059" s="140">
        <v>32</v>
      </c>
      <c r="B2059" s="141" t="s">
        <v>22</v>
      </c>
      <c r="C2059" s="142">
        <f t="shared" ref="C2059:F2059" si="1463">SUM(C2060)</f>
        <v>0</v>
      </c>
      <c r="D2059" s="142">
        <f t="shared" si="1463"/>
        <v>0</v>
      </c>
      <c r="E2059" s="142">
        <f t="shared" si="1463"/>
        <v>0</v>
      </c>
      <c r="F2059" s="142">
        <f t="shared" si="1463"/>
        <v>0</v>
      </c>
      <c r="G2059" s="276">
        <v>2</v>
      </c>
      <c r="H2059" s="277"/>
    </row>
    <row r="2060" spans="1:8" x14ac:dyDescent="0.2">
      <c r="A2060" s="143">
        <v>323</v>
      </c>
      <c r="B2060" s="144" t="s">
        <v>23</v>
      </c>
      <c r="C2060" s="145">
        <f t="shared" ref="C2060:D2060" si="1464">SUM(C2061:C2063)</f>
        <v>0</v>
      </c>
      <c r="D2060" s="145">
        <f t="shared" si="1464"/>
        <v>0</v>
      </c>
      <c r="E2060" s="145">
        <f t="shared" ref="E2060" si="1465">SUM(E2061:E2063)</f>
        <v>0</v>
      </c>
      <c r="F2060" s="145">
        <f t="shared" ref="F2060" si="1466">SUM(F2061:F2063)</f>
        <v>0</v>
      </c>
      <c r="G2060" s="276">
        <v>3</v>
      </c>
      <c r="H2060" s="277"/>
    </row>
    <row r="2061" spans="1:8" ht="28.5" x14ac:dyDescent="0.2">
      <c r="A2061" s="146">
        <v>3232</v>
      </c>
      <c r="B2061" s="119" t="s">
        <v>184</v>
      </c>
      <c r="C2061" s="234"/>
      <c r="D2061" s="234"/>
      <c r="E2061" s="147"/>
      <c r="F2061" s="234"/>
      <c r="G2061" s="276">
        <v>4</v>
      </c>
      <c r="H2061" s="277"/>
    </row>
    <row r="2062" spans="1:8" x14ac:dyDescent="0.2">
      <c r="A2062" s="146">
        <v>3235</v>
      </c>
      <c r="B2062" s="119" t="s">
        <v>68</v>
      </c>
      <c r="C2062" s="234"/>
      <c r="D2062" s="234"/>
      <c r="E2062" s="147"/>
      <c r="F2062" s="234"/>
      <c r="G2062" s="276">
        <v>4</v>
      </c>
      <c r="H2062" s="277"/>
    </row>
    <row r="2063" spans="1:8" x14ac:dyDescent="0.2">
      <c r="A2063" s="146">
        <v>3238</v>
      </c>
      <c r="B2063" s="119" t="s">
        <v>69</v>
      </c>
      <c r="C2063" s="234"/>
      <c r="D2063" s="234"/>
      <c r="E2063" s="147"/>
      <c r="F2063" s="234"/>
      <c r="G2063" s="276">
        <v>4</v>
      </c>
      <c r="H2063" s="277"/>
    </row>
    <row r="2064" spans="1:8" ht="28.5" x14ac:dyDescent="0.2">
      <c r="A2064" s="140">
        <v>41</v>
      </c>
      <c r="B2064" s="141" t="s">
        <v>455</v>
      </c>
      <c r="C2064" s="142">
        <f t="shared" ref="C2064:F2065" si="1467">C2065</f>
        <v>0</v>
      </c>
      <c r="D2064" s="142">
        <f t="shared" si="1467"/>
        <v>0</v>
      </c>
      <c r="E2064" s="142">
        <f t="shared" si="1467"/>
        <v>0</v>
      </c>
      <c r="F2064" s="142">
        <f t="shared" si="1467"/>
        <v>0</v>
      </c>
      <c r="G2064" s="276">
        <v>2</v>
      </c>
      <c r="H2064" s="277"/>
    </row>
    <row r="2065" spans="1:8" x14ac:dyDescent="0.2">
      <c r="A2065" s="143">
        <v>412</v>
      </c>
      <c r="B2065" s="144" t="s">
        <v>119</v>
      </c>
      <c r="C2065" s="145">
        <f t="shared" si="1467"/>
        <v>0</v>
      </c>
      <c r="D2065" s="145">
        <f t="shared" si="1467"/>
        <v>0</v>
      </c>
      <c r="E2065" s="145">
        <f t="shared" si="1467"/>
        <v>0</v>
      </c>
      <c r="F2065" s="145">
        <f t="shared" si="1467"/>
        <v>0</v>
      </c>
      <c r="G2065" s="276">
        <v>3</v>
      </c>
      <c r="H2065" s="277"/>
    </row>
    <row r="2066" spans="1:8" x14ac:dyDescent="0.2">
      <c r="A2066" s="146">
        <v>4123</v>
      </c>
      <c r="B2066" s="119" t="s">
        <v>120</v>
      </c>
      <c r="C2066" s="234"/>
      <c r="D2066" s="234"/>
      <c r="E2066" s="147"/>
      <c r="F2066" s="234"/>
      <c r="G2066" s="276">
        <v>4</v>
      </c>
      <c r="H2066" s="277"/>
    </row>
    <row r="2067" spans="1:8" ht="28.5" x14ac:dyDescent="0.2">
      <c r="A2067" s="15">
        <v>42</v>
      </c>
      <c r="B2067" s="16" t="s">
        <v>51</v>
      </c>
      <c r="C2067" s="282">
        <f t="shared" ref="C2067:E2067" si="1468">SUM(C2068+C2072)</f>
        <v>0</v>
      </c>
      <c r="D2067" s="282">
        <f t="shared" si="1468"/>
        <v>0</v>
      </c>
      <c r="E2067" s="282">
        <f t="shared" si="1468"/>
        <v>0</v>
      </c>
      <c r="F2067" s="282">
        <f t="shared" ref="F2067" si="1469">SUM(F2068+F2072)</f>
        <v>0</v>
      </c>
      <c r="G2067" s="276">
        <v>2</v>
      </c>
      <c r="H2067" s="277"/>
    </row>
    <row r="2068" spans="1:8" x14ac:dyDescent="0.2">
      <c r="A2068" s="17">
        <v>422</v>
      </c>
      <c r="B2068" s="18" t="s">
        <v>52</v>
      </c>
      <c r="C2068" s="283">
        <f t="shared" ref="C2068:E2068" si="1470">SUM(C2069:C2071)</f>
        <v>0</v>
      </c>
      <c r="D2068" s="283">
        <f t="shared" si="1470"/>
        <v>0</v>
      </c>
      <c r="E2068" s="283">
        <f t="shared" si="1470"/>
        <v>0</v>
      </c>
      <c r="F2068" s="283">
        <f t="shared" ref="F2068" si="1471">SUM(F2069:F2071)</f>
        <v>0</v>
      </c>
      <c r="G2068" s="276">
        <v>3</v>
      </c>
      <c r="H2068" s="277"/>
    </row>
    <row r="2069" spans="1:8" x14ac:dyDescent="0.2">
      <c r="A2069" s="146">
        <v>4221</v>
      </c>
      <c r="B2069" s="119" t="s">
        <v>121</v>
      </c>
      <c r="C2069" s="234"/>
      <c r="D2069" s="234"/>
      <c r="E2069" s="147"/>
      <c r="F2069" s="234"/>
      <c r="G2069" s="276">
        <v>4</v>
      </c>
      <c r="H2069" s="277"/>
    </row>
    <row r="2070" spans="1:8" ht="28.5" x14ac:dyDescent="0.2">
      <c r="A2070" s="19">
        <v>4224</v>
      </c>
      <c r="B2070" s="35" t="s">
        <v>53</v>
      </c>
      <c r="C2070" s="235"/>
      <c r="D2070" s="235"/>
      <c r="E2070" s="148"/>
      <c r="F2070" s="235"/>
      <c r="G2070" s="276">
        <v>4</v>
      </c>
      <c r="H2070" s="277"/>
    </row>
    <row r="2071" spans="1:8" ht="28.5" x14ac:dyDescent="0.2">
      <c r="A2071" s="19">
        <v>4227</v>
      </c>
      <c r="B2071" s="35" t="s">
        <v>456</v>
      </c>
      <c r="C2071" s="195"/>
      <c r="D2071" s="195"/>
      <c r="E2071" s="130"/>
      <c r="F2071" s="195"/>
      <c r="G2071" s="419">
        <v>4</v>
      </c>
      <c r="H2071" s="277"/>
    </row>
    <row r="2072" spans="1:8" x14ac:dyDescent="0.2">
      <c r="A2072" s="40">
        <v>423</v>
      </c>
      <c r="B2072" s="41" t="s">
        <v>167</v>
      </c>
      <c r="C2072" s="490">
        <f t="shared" ref="C2072:F2072" si="1472">SUM(C2073)</f>
        <v>0</v>
      </c>
      <c r="D2072" s="490">
        <f t="shared" si="1472"/>
        <v>0</v>
      </c>
      <c r="E2072" s="490">
        <f t="shared" si="1472"/>
        <v>0</v>
      </c>
      <c r="F2072" s="490">
        <f t="shared" si="1472"/>
        <v>0</v>
      </c>
      <c r="G2072" s="491">
        <v>3</v>
      </c>
      <c r="H2072" s="277"/>
    </row>
    <row r="2073" spans="1:8" ht="28.5" x14ac:dyDescent="0.2">
      <c r="A2073" s="19">
        <v>4231</v>
      </c>
      <c r="B2073" s="35" t="s">
        <v>457</v>
      </c>
      <c r="C2073" s="195"/>
      <c r="D2073" s="195"/>
      <c r="E2073" s="130"/>
      <c r="F2073" s="195"/>
      <c r="G2073" s="221">
        <v>4</v>
      </c>
      <c r="H2073" s="277"/>
    </row>
    <row r="2074" spans="1:8" ht="28.5" x14ac:dyDescent="0.2">
      <c r="A2074" s="15">
        <v>45</v>
      </c>
      <c r="B2074" s="16" t="s">
        <v>125</v>
      </c>
      <c r="C2074" s="248">
        <f t="shared" ref="C2074:E2074" si="1473">SUM(C2075+C2077)</f>
        <v>0</v>
      </c>
      <c r="D2074" s="248">
        <f t="shared" si="1473"/>
        <v>0</v>
      </c>
      <c r="E2074" s="248">
        <f t="shared" si="1473"/>
        <v>0</v>
      </c>
      <c r="F2074" s="248">
        <f t="shared" ref="F2074" si="1474">SUM(F2075+F2077)</f>
        <v>0</v>
      </c>
      <c r="G2074" s="263">
        <v>2</v>
      </c>
      <c r="H2074" s="277"/>
    </row>
    <row r="2075" spans="1:8" ht="28.5" x14ac:dyDescent="0.2">
      <c r="A2075" s="17">
        <v>451</v>
      </c>
      <c r="B2075" s="18" t="s">
        <v>126</v>
      </c>
      <c r="C2075" s="490">
        <f t="shared" ref="C2075:F2075" si="1475">SUM(C2076)</f>
        <v>0</v>
      </c>
      <c r="D2075" s="490">
        <f t="shared" si="1475"/>
        <v>0</v>
      </c>
      <c r="E2075" s="490">
        <f t="shared" si="1475"/>
        <v>0</v>
      </c>
      <c r="F2075" s="490">
        <f t="shared" si="1475"/>
        <v>0</v>
      </c>
      <c r="G2075" s="276">
        <v>3</v>
      </c>
      <c r="H2075" s="277"/>
    </row>
    <row r="2076" spans="1:8" ht="28.5" x14ac:dyDescent="0.2">
      <c r="A2076" s="381">
        <v>4511</v>
      </c>
      <c r="B2076" s="382" t="s">
        <v>126</v>
      </c>
      <c r="C2076" s="284"/>
      <c r="D2076" s="284"/>
      <c r="E2076" s="285"/>
      <c r="F2076" s="284"/>
      <c r="G2076" s="276">
        <v>4</v>
      </c>
      <c r="H2076" s="277"/>
    </row>
    <row r="2077" spans="1:8" ht="28.5" x14ac:dyDescent="0.2">
      <c r="A2077" s="379">
        <v>452</v>
      </c>
      <c r="B2077" s="380" t="s">
        <v>261</v>
      </c>
      <c r="C2077" s="490">
        <f t="shared" ref="C2077:F2077" si="1476">SUM(C2078)</f>
        <v>0</v>
      </c>
      <c r="D2077" s="490">
        <f t="shared" si="1476"/>
        <v>0</v>
      </c>
      <c r="E2077" s="490">
        <f t="shared" si="1476"/>
        <v>0</v>
      </c>
      <c r="F2077" s="490">
        <f t="shared" si="1476"/>
        <v>0</v>
      </c>
      <c r="G2077" s="276">
        <v>3</v>
      </c>
      <c r="H2077" s="277"/>
    </row>
    <row r="2078" spans="1:8" ht="28.5" x14ac:dyDescent="0.2">
      <c r="A2078" s="381">
        <v>4521</v>
      </c>
      <c r="B2078" s="382" t="s">
        <v>458</v>
      </c>
      <c r="C2078" s="284"/>
      <c r="D2078" s="284"/>
      <c r="E2078" s="285"/>
      <c r="F2078" s="284"/>
      <c r="G2078" s="276">
        <v>4</v>
      </c>
      <c r="H2078" s="277"/>
    </row>
    <row r="2079" spans="1:8" ht="28.5" x14ac:dyDescent="0.2">
      <c r="A2079" s="9">
        <v>3605</v>
      </c>
      <c r="B2079" s="10" t="s">
        <v>233</v>
      </c>
      <c r="C2079" s="279">
        <f t="shared" ref="C2079:F2079" si="1477">0+C2080</f>
        <v>0</v>
      </c>
      <c r="D2079" s="279">
        <f t="shared" si="1477"/>
        <v>0</v>
      </c>
      <c r="E2079" s="279">
        <f t="shared" si="1477"/>
        <v>0</v>
      </c>
      <c r="F2079" s="279">
        <f t="shared" si="1477"/>
        <v>0</v>
      </c>
      <c r="G2079" s="276" t="s">
        <v>16</v>
      </c>
      <c r="H2079" s="277"/>
    </row>
    <row r="2080" spans="1:8" ht="28.5" x14ac:dyDescent="0.2">
      <c r="A2080" s="11" t="s">
        <v>459</v>
      </c>
      <c r="B2080" s="12" t="s">
        <v>370</v>
      </c>
      <c r="C2080" s="280">
        <f t="shared" ref="C2080:F2080" si="1478">C2081</f>
        <v>0</v>
      </c>
      <c r="D2080" s="280">
        <f t="shared" si="1478"/>
        <v>0</v>
      </c>
      <c r="E2080" s="280">
        <f t="shared" si="1478"/>
        <v>0</v>
      </c>
      <c r="F2080" s="280">
        <f t="shared" si="1478"/>
        <v>0</v>
      </c>
      <c r="G2080" s="276" t="s">
        <v>19</v>
      </c>
      <c r="H2080" s="277"/>
    </row>
    <row r="2081" spans="1:8" x14ac:dyDescent="0.2">
      <c r="A2081" s="13">
        <v>11</v>
      </c>
      <c r="B2081" s="14" t="s">
        <v>20</v>
      </c>
      <c r="C2081" s="281">
        <f t="shared" ref="C2081:F2083" si="1479">C2082</f>
        <v>0</v>
      </c>
      <c r="D2081" s="281">
        <f t="shared" si="1479"/>
        <v>0</v>
      </c>
      <c r="E2081" s="281">
        <f t="shared" si="1479"/>
        <v>0</v>
      </c>
      <c r="F2081" s="281">
        <f t="shared" si="1479"/>
        <v>0</v>
      </c>
      <c r="G2081" s="276" t="s">
        <v>21</v>
      </c>
      <c r="H2081" s="277"/>
    </row>
    <row r="2082" spans="1:8" x14ac:dyDescent="0.2">
      <c r="A2082" s="15">
        <v>32</v>
      </c>
      <c r="B2082" s="16" t="s">
        <v>22</v>
      </c>
      <c r="C2082" s="282">
        <f t="shared" ref="C2082:D2082" si="1480">C2083+C2085</f>
        <v>0</v>
      </c>
      <c r="D2082" s="282">
        <f t="shared" si="1480"/>
        <v>0</v>
      </c>
      <c r="E2082" s="282">
        <f t="shared" ref="E2082:F2082" si="1481">E2083+E2085</f>
        <v>0</v>
      </c>
      <c r="F2082" s="282">
        <f t="shared" si="1481"/>
        <v>0</v>
      </c>
      <c r="G2082" s="276">
        <v>2</v>
      </c>
      <c r="H2082" s="277"/>
    </row>
    <row r="2083" spans="1:8" x14ac:dyDescent="0.2">
      <c r="A2083" s="17">
        <v>322</v>
      </c>
      <c r="B2083" s="18" t="s">
        <v>106</v>
      </c>
      <c r="C2083" s="283">
        <f t="shared" si="1479"/>
        <v>0</v>
      </c>
      <c r="D2083" s="283">
        <f t="shared" si="1479"/>
        <v>0</v>
      </c>
      <c r="E2083" s="283">
        <f t="shared" si="1479"/>
        <v>0</v>
      </c>
      <c r="F2083" s="283">
        <f t="shared" si="1479"/>
        <v>0</v>
      </c>
      <c r="G2083" s="276">
        <v>3</v>
      </c>
      <c r="H2083" s="277"/>
    </row>
    <row r="2084" spans="1:8" x14ac:dyDescent="0.2">
      <c r="A2084" s="19">
        <v>3222</v>
      </c>
      <c r="B2084" s="35" t="s">
        <v>154</v>
      </c>
      <c r="C2084" s="284"/>
      <c r="D2084" s="284"/>
      <c r="E2084" s="285"/>
      <c r="F2084" s="284"/>
      <c r="G2084" s="276">
        <v>4</v>
      </c>
      <c r="H2084" s="277"/>
    </row>
    <row r="2085" spans="1:8" ht="28.5" x14ac:dyDescent="0.2">
      <c r="A2085" s="17">
        <v>329</v>
      </c>
      <c r="B2085" s="18" t="s">
        <v>29</v>
      </c>
      <c r="C2085" s="283">
        <f t="shared" ref="C2085:F2085" si="1482">C2086</f>
        <v>0</v>
      </c>
      <c r="D2085" s="283">
        <f t="shared" si="1482"/>
        <v>0</v>
      </c>
      <c r="E2085" s="283">
        <f t="shared" si="1482"/>
        <v>0</v>
      </c>
      <c r="F2085" s="283">
        <f t="shared" si="1482"/>
        <v>0</v>
      </c>
      <c r="G2085" s="276">
        <v>3</v>
      </c>
      <c r="H2085" s="277"/>
    </row>
    <row r="2086" spans="1:8" x14ac:dyDescent="0.2">
      <c r="A2086" s="19">
        <v>3292</v>
      </c>
      <c r="B2086" s="35" t="s">
        <v>187</v>
      </c>
      <c r="C2086" s="284"/>
      <c r="D2086" s="284"/>
      <c r="E2086" s="285"/>
      <c r="F2086" s="284"/>
      <c r="G2086" s="276">
        <v>4</v>
      </c>
      <c r="H2086" s="277"/>
    </row>
    <row r="2087" spans="1:8" x14ac:dyDescent="0.2">
      <c r="A2087" s="258">
        <v>32457</v>
      </c>
      <c r="B2087" s="259" t="s">
        <v>460</v>
      </c>
      <c r="C2087" s="278">
        <f t="shared" ref="C2087:E2087" si="1483">SUM(C2088+C2102)</f>
        <v>0</v>
      </c>
      <c r="D2087" s="278">
        <f t="shared" si="1483"/>
        <v>0</v>
      </c>
      <c r="E2087" s="278">
        <f t="shared" si="1483"/>
        <v>0</v>
      </c>
      <c r="F2087" s="278">
        <f t="shared" ref="F2087" si="1484">SUM(F2088+F2102)</f>
        <v>0</v>
      </c>
      <c r="G2087" s="451" t="s">
        <v>14</v>
      </c>
      <c r="H2087" s="277"/>
    </row>
    <row r="2088" spans="1:8" ht="28.5" x14ac:dyDescent="0.2">
      <c r="A2088" s="9">
        <v>3602</v>
      </c>
      <c r="B2088" s="10" t="s">
        <v>131</v>
      </c>
      <c r="C2088" s="279">
        <f t="shared" ref="C2088:F2088" si="1485">C2089+0+0</f>
        <v>0</v>
      </c>
      <c r="D2088" s="279">
        <f t="shared" si="1485"/>
        <v>0</v>
      </c>
      <c r="E2088" s="279">
        <f t="shared" si="1485"/>
        <v>0</v>
      </c>
      <c r="F2088" s="279">
        <f t="shared" si="1485"/>
        <v>0</v>
      </c>
      <c r="G2088" s="276" t="s">
        <v>16</v>
      </c>
      <c r="H2088" s="277"/>
    </row>
    <row r="2089" spans="1:8" ht="28.5" x14ac:dyDescent="0.2">
      <c r="A2089" s="11" t="s">
        <v>461</v>
      </c>
      <c r="B2089" s="12" t="s">
        <v>462</v>
      </c>
      <c r="C2089" s="280">
        <f t="shared" ref="C2089:F2089" si="1486">SUM(C2090)</f>
        <v>0</v>
      </c>
      <c r="D2089" s="280">
        <f t="shared" si="1486"/>
        <v>0</v>
      </c>
      <c r="E2089" s="280">
        <f t="shared" si="1486"/>
        <v>0</v>
      </c>
      <c r="F2089" s="280">
        <f t="shared" si="1486"/>
        <v>0</v>
      </c>
      <c r="G2089" s="276" t="s">
        <v>19</v>
      </c>
      <c r="H2089" s="277"/>
    </row>
    <row r="2090" spans="1:8" x14ac:dyDescent="0.2">
      <c r="A2090" s="13">
        <v>11</v>
      </c>
      <c r="B2090" s="14" t="s">
        <v>20</v>
      </c>
      <c r="C2090" s="281">
        <f t="shared" ref="C2090:E2090" si="1487">SUM(C2091+C2099)</f>
        <v>0</v>
      </c>
      <c r="D2090" s="281">
        <f t="shared" si="1487"/>
        <v>0</v>
      </c>
      <c r="E2090" s="281">
        <f t="shared" si="1487"/>
        <v>0</v>
      </c>
      <c r="F2090" s="281">
        <f t="shared" ref="F2090" si="1488">SUM(F2091+F2099)</f>
        <v>0</v>
      </c>
      <c r="G2090" s="276" t="s">
        <v>21</v>
      </c>
      <c r="H2090" s="277"/>
    </row>
    <row r="2091" spans="1:8" ht="28.5" x14ac:dyDescent="0.2">
      <c r="A2091" s="15">
        <v>42</v>
      </c>
      <c r="B2091" s="16" t="s">
        <v>51</v>
      </c>
      <c r="C2091" s="282">
        <f t="shared" ref="C2091:D2091" si="1489">SUM(C2092)+C2097</f>
        <v>0</v>
      </c>
      <c r="D2091" s="282">
        <f t="shared" si="1489"/>
        <v>0</v>
      </c>
      <c r="E2091" s="282">
        <f>SUM(E2092)+E2097</f>
        <v>0</v>
      </c>
      <c r="F2091" s="282">
        <f t="shared" ref="F2091" si="1490">SUM(F2092)+F2097</f>
        <v>0</v>
      </c>
      <c r="G2091" s="276">
        <v>2</v>
      </c>
      <c r="H2091" s="277"/>
    </row>
    <row r="2092" spans="1:8" x14ac:dyDescent="0.2">
      <c r="A2092" s="17">
        <v>422</v>
      </c>
      <c r="B2092" s="18" t="s">
        <v>52</v>
      </c>
      <c r="C2092" s="283">
        <f t="shared" ref="C2092:E2092" si="1491">SUM(C2093:C2096)</f>
        <v>0</v>
      </c>
      <c r="D2092" s="283">
        <f t="shared" si="1491"/>
        <v>0</v>
      </c>
      <c r="E2092" s="283">
        <f t="shared" si="1491"/>
        <v>0</v>
      </c>
      <c r="F2092" s="283">
        <f t="shared" ref="F2092" si="1492">SUM(F2093:F2096)</f>
        <v>0</v>
      </c>
      <c r="G2092" s="276">
        <v>3</v>
      </c>
      <c r="H2092" s="277"/>
    </row>
    <row r="2093" spans="1:8" x14ac:dyDescent="0.2">
      <c r="A2093" s="149" t="s">
        <v>463</v>
      </c>
      <c r="B2093" s="35" t="s">
        <v>121</v>
      </c>
      <c r="C2093" s="226"/>
      <c r="D2093" s="226"/>
      <c r="E2093" s="188"/>
      <c r="F2093" s="226"/>
      <c r="G2093" s="276">
        <v>4</v>
      </c>
      <c r="H2093" s="277"/>
    </row>
    <row r="2094" spans="1:8" x14ac:dyDescent="0.2">
      <c r="A2094" s="149">
        <v>4223</v>
      </c>
      <c r="B2094" s="35" t="s">
        <v>157</v>
      </c>
      <c r="C2094" s="226"/>
      <c r="D2094" s="226"/>
      <c r="E2094" s="188"/>
      <c r="F2094" s="226"/>
      <c r="G2094" s="276">
        <v>4</v>
      </c>
      <c r="H2094" s="301"/>
    </row>
    <row r="2095" spans="1:8" ht="30" customHeight="1" x14ac:dyDescent="0.2">
      <c r="A2095" s="149">
        <v>4224</v>
      </c>
      <c r="B2095" s="35" t="s">
        <v>53</v>
      </c>
      <c r="C2095" s="226"/>
      <c r="D2095" s="226"/>
      <c r="E2095" s="188"/>
      <c r="F2095" s="226"/>
      <c r="G2095" s="276">
        <v>4</v>
      </c>
      <c r="H2095" s="301"/>
    </row>
    <row r="2096" spans="1:8" ht="28.5" x14ac:dyDescent="0.2">
      <c r="A2096" s="149">
        <v>4227</v>
      </c>
      <c r="B2096" s="35" t="s">
        <v>216</v>
      </c>
      <c r="C2096" s="226"/>
      <c r="D2096" s="226"/>
      <c r="E2096" s="188"/>
      <c r="F2096" s="226"/>
      <c r="G2096" s="276">
        <v>4</v>
      </c>
      <c r="H2096" s="277"/>
    </row>
    <row r="2097" spans="1:8" ht="28.5" x14ac:dyDescent="0.2">
      <c r="A2097" s="17">
        <v>426</v>
      </c>
      <c r="B2097" s="18" t="s">
        <v>464</v>
      </c>
      <c r="C2097" s="283">
        <f t="shared" ref="C2097:F2097" si="1493">C2098</f>
        <v>0</v>
      </c>
      <c r="D2097" s="283">
        <f t="shared" si="1493"/>
        <v>0</v>
      </c>
      <c r="E2097" s="283">
        <f>E2098</f>
        <v>0</v>
      </c>
      <c r="F2097" s="283">
        <f t="shared" si="1493"/>
        <v>0</v>
      </c>
      <c r="G2097" s="276">
        <v>3</v>
      </c>
      <c r="H2097" s="452"/>
    </row>
    <row r="2098" spans="1:8" x14ac:dyDescent="0.2">
      <c r="A2098" s="149">
        <v>4262</v>
      </c>
      <c r="B2098" s="35" t="s">
        <v>124</v>
      </c>
      <c r="C2098" s="226"/>
      <c r="D2098" s="226"/>
      <c r="E2098" s="188"/>
      <c r="F2098" s="226"/>
      <c r="G2098" s="276">
        <v>4</v>
      </c>
      <c r="H2098" s="277"/>
    </row>
    <row r="2099" spans="1:8" ht="28.5" x14ac:dyDescent="0.2">
      <c r="A2099" s="15">
        <v>45</v>
      </c>
      <c r="B2099" s="16" t="s">
        <v>125</v>
      </c>
      <c r="C2099" s="282">
        <f t="shared" ref="C2099:F2100" si="1494">SUM(C2100)</f>
        <v>0</v>
      </c>
      <c r="D2099" s="282">
        <f t="shared" si="1494"/>
        <v>0</v>
      </c>
      <c r="E2099" s="282">
        <f t="shared" si="1494"/>
        <v>0</v>
      </c>
      <c r="F2099" s="282">
        <f t="shared" si="1494"/>
        <v>0</v>
      </c>
      <c r="G2099" s="276">
        <v>2</v>
      </c>
      <c r="H2099" s="277"/>
    </row>
    <row r="2100" spans="1:8" ht="28.5" x14ac:dyDescent="0.2">
      <c r="A2100" s="17">
        <v>451</v>
      </c>
      <c r="B2100" s="18" t="s">
        <v>126</v>
      </c>
      <c r="C2100" s="283">
        <f t="shared" si="1494"/>
        <v>0</v>
      </c>
      <c r="D2100" s="283">
        <f t="shared" si="1494"/>
        <v>0</v>
      </c>
      <c r="E2100" s="283">
        <f t="shared" si="1494"/>
        <v>0</v>
      </c>
      <c r="F2100" s="283">
        <f t="shared" si="1494"/>
        <v>0</v>
      </c>
      <c r="G2100" s="276">
        <v>3</v>
      </c>
      <c r="H2100" s="277"/>
    </row>
    <row r="2101" spans="1:8" ht="28.5" x14ac:dyDescent="0.2">
      <c r="A2101" s="19">
        <v>4511</v>
      </c>
      <c r="B2101" s="35" t="s">
        <v>126</v>
      </c>
      <c r="C2101" s="284"/>
      <c r="D2101" s="226"/>
      <c r="E2101" s="285"/>
      <c r="F2101" s="226"/>
      <c r="G2101" s="276">
        <v>4</v>
      </c>
      <c r="H2101" s="277"/>
    </row>
    <row r="2102" spans="1:8" ht="28.5" x14ac:dyDescent="0.2">
      <c r="A2102" s="9">
        <v>3605</v>
      </c>
      <c r="B2102" s="10" t="s">
        <v>233</v>
      </c>
      <c r="C2102" s="279">
        <f t="shared" ref="C2102:F2102" si="1495">0+C2103</f>
        <v>0</v>
      </c>
      <c r="D2102" s="279">
        <f t="shared" si="1495"/>
        <v>0</v>
      </c>
      <c r="E2102" s="279">
        <f t="shared" si="1495"/>
        <v>0</v>
      </c>
      <c r="F2102" s="279">
        <f t="shared" si="1495"/>
        <v>0</v>
      </c>
      <c r="G2102" s="276" t="s">
        <v>16</v>
      </c>
      <c r="H2102" s="277"/>
    </row>
    <row r="2103" spans="1:8" ht="28.5" x14ac:dyDescent="0.2">
      <c r="A2103" s="11" t="s">
        <v>465</v>
      </c>
      <c r="B2103" s="12" t="s">
        <v>370</v>
      </c>
      <c r="C2103" s="280">
        <f t="shared" ref="C2103:F2103" si="1496">C2104</f>
        <v>0</v>
      </c>
      <c r="D2103" s="280">
        <f t="shared" si="1496"/>
        <v>0</v>
      </c>
      <c r="E2103" s="280">
        <f t="shared" si="1496"/>
        <v>0</v>
      </c>
      <c r="F2103" s="280">
        <f t="shared" si="1496"/>
        <v>0</v>
      </c>
      <c r="G2103" s="276" t="s">
        <v>19</v>
      </c>
      <c r="H2103" s="277"/>
    </row>
    <row r="2104" spans="1:8" x14ac:dyDescent="0.2">
      <c r="A2104" s="13">
        <v>11</v>
      </c>
      <c r="B2104" s="14" t="s">
        <v>20</v>
      </c>
      <c r="C2104" s="281">
        <f t="shared" ref="C2104:F2104" si="1497">C2105</f>
        <v>0</v>
      </c>
      <c r="D2104" s="281">
        <f t="shared" si="1497"/>
        <v>0</v>
      </c>
      <c r="E2104" s="281">
        <f t="shared" si="1497"/>
        <v>0</v>
      </c>
      <c r="F2104" s="281">
        <f t="shared" si="1497"/>
        <v>0</v>
      </c>
      <c r="G2104" s="276" t="s">
        <v>21</v>
      </c>
      <c r="H2104" s="277"/>
    </row>
    <row r="2105" spans="1:8" x14ac:dyDescent="0.2">
      <c r="A2105" s="15">
        <v>32</v>
      </c>
      <c r="B2105" s="16" t="s">
        <v>22</v>
      </c>
      <c r="C2105" s="282">
        <f t="shared" ref="C2105:E2105" si="1498">C2106+C2108</f>
        <v>0</v>
      </c>
      <c r="D2105" s="282">
        <f t="shared" si="1498"/>
        <v>0</v>
      </c>
      <c r="E2105" s="282">
        <f t="shared" si="1498"/>
        <v>0</v>
      </c>
      <c r="F2105" s="282">
        <f t="shared" ref="F2105" si="1499">F2106+F2108</f>
        <v>0</v>
      </c>
      <c r="G2105" s="276">
        <v>2</v>
      </c>
      <c r="H2105" s="277"/>
    </row>
    <row r="2106" spans="1:8" ht="42.75" x14ac:dyDescent="0.2">
      <c r="A2106" s="17" t="s">
        <v>293</v>
      </c>
      <c r="B2106" s="18" t="s">
        <v>294</v>
      </c>
      <c r="C2106" s="283">
        <f t="shared" ref="C2106:F2106" si="1500">C2107</f>
        <v>0</v>
      </c>
      <c r="D2106" s="283">
        <f t="shared" si="1500"/>
        <v>0</v>
      </c>
      <c r="E2106" s="283">
        <f t="shared" si="1500"/>
        <v>0</v>
      </c>
      <c r="F2106" s="283">
        <f t="shared" si="1500"/>
        <v>0</v>
      </c>
      <c r="G2106" s="276">
        <v>3</v>
      </c>
      <c r="H2106" s="277"/>
    </row>
    <row r="2107" spans="1:8" ht="42.75" x14ac:dyDescent="0.2">
      <c r="A2107" s="19" t="s">
        <v>295</v>
      </c>
      <c r="B2107" s="35" t="s">
        <v>296</v>
      </c>
      <c r="C2107" s="284"/>
      <c r="D2107" s="284"/>
      <c r="E2107" s="285"/>
      <c r="F2107" s="284"/>
      <c r="G2107" s="276">
        <v>4</v>
      </c>
      <c r="H2107" s="277"/>
    </row>
    <row r="2108" spans="1:8" ht="28.5" x14ac:dyDescent="0.2">
      <c r="A2108" s="17">
        <v>329</v>
      </c>
      <c r="B2108" s="18" t="s">
        <v>29</v>
      </c>
      <c r="C2108" s="283">
        <f t="shared" ref="C2108:F2108" si="1501">C2109</f>
        <v>0</v>
      </c>
      <c r="D2108" s="283">
        <f t="shared" si="1501"/>
        <v>0</v>
      </c>
      <c r="E2108" s="283">
        <f t="shared" si="1501"/>
        <v>0</v>
      </c>
      <c r="F2108" s="283">
        <f t="shared" si="1501"/>
        <v>0</v>
      </c>
      <c r="G2108" s="276">
        <v>3</v>
      </c>
      <c r="H2108" s="277"/>
    </row>
    <row r="2109" spans="1:8" x14ac:dyDescent="0.2">
      <c r="A2109" s="19">
        <v>3292</v>
      </c>
      <c r="B2109" s="35" t="s">
        <v>187</v>
      </c>
      <c r="C2109" s="284"/>
      <c r="D2109" s="284"/>
      <c r="E2109" s="285"/>
      <c r="F2109" s="284"/>
      <c r="G2109" s="276">
        <v>4</v>
      </c>
      <c r="H2109" s="277"/>
    </row>
    <row r="2110" spans="1:8" ht="33" customHeight="1" x14ac:dyDescent="0.2">
      <c r="A2110" s="258">
        <v>37068</v>
      </c>
      <c r="B2110" s="259" t="s">
        <v>466</v>
      </c>
      <c r="C2110" s="278">
        <f t="shared" ref="C2110:E2110" si="1502">SUM(C2111+C2133)</f>
        <v>0</v>
      </c>
      <c r="D2110" s="278">
        <f t="shared" si="1502"/>
        <v>0</v>
      </c>
      <c r="E2110" s="278">
        <f t="shared" si="1502"/>
        <v>0</v>
      </c>
      <c r="F2110" s="278">
        <f t="shared" ref="F2110" si="1503">SUM(F2111+F2133)</f>
        <v>0</v>
      </c>
      <c r="G2110" s="451" t="s">
        <v>14</v>
      </c>
      <c r="H2110" s="277"/>
    </row>
    <row r="2111" spans="1:8" ht="57" customHeight="1" x14ac:dyDescent="0.2">
      <c r="A2111" s="9">
        <v>3602</v>
      </c>
      <c r="B2111" s="10" t="s">
        <v>131</v>
      </c>
      <c r="C2111" s="279">
        <f t="shared" ref="C2111:F2111" si="1504">SUM(C2112)</f>
        <v>0</v>
      </c>
      <c r="D2111" s="279">
        <f t="shared" si="1504"/>
        <v>0</v>
      </c>
      <c r="E2111" s="279">
        <f>SUM(E2112)</f>
        <v>0</v>
      </c>
      <c r="F2111" s="279">
        <f t="shared" si="1504"/>
        <v>0</v>
      </c>
      <c r="G2111" s="276" t="s">
        <v>16</v>
      </c>
      <c r="H2111" s="277"/>
    </row>
    <row r="2112" spans="1:8" ht="42.75" x14ac:dyDescent="0.2">
      <c r="A2112" s="11" t="s">
        <v>467</v>
      </c>
      <c r="B2112" s="12" t="s">
        <v>468</v>
      </c>
      <c r="C2112" s="280">
        <f t="shared" ref="C2112:F2112" si="1505">SUM(C2113+0+0+0+0+0)</f>
        <v>0</v>
      </c>
      <c r="D2112" s="280">
        <f t="shared" si="1505"/>
        <v>0</v>
      </c>
      <c r="E2112" s="280">
        <f t="shared" si="1505"/>
        <v>0</v>
      </c>
      <c r="F2112" s="280">
        <f t="shared" si="1505"/>
        <v>0</v>
      </c>
      <c r="G2112" s="276" t="s">
        <v>19</v>
      </c>
      <c r="H2112" s="277"/>
    </row>
    <row r="2113" spans="1:8" x14ac:dyDescent="0.2">
      <c r="A2113" s="13">
        <v>11</v>
      </c>
      <c r="B2113" s="14" t="s">
        <v>20</v>
      </c>
      <c r="C2113" s="281">
        <f t="shared" ref="C2113:E2113" si="1506">SUM(C2114+C2121+C2127+C2118+C2130)</f>
        <v>0</v>
      </c>
      <c r="D2113" s="281">
        <f t="shared" si="1506"/>
        <v>0</v>
      </c>
      <c r="E2113" s="281">
        <f t="shared" si="1506"/>
        <v>0</v>
      </c>
      <c r="F2113" s="281">
        <f t="shared" ref="F2113" si="1507">SUM(F2114+F2121+F2127+F2118+F2130)</f>
        <v>0</v>
      </c>
      <c r="G2113" s="276" t="s">
        <v>21</v>
      </c>
      <c r="H2113" s="277"/>
    </row>
    <row r="2114" spans="1:8" x14ac:dyDescent="0.2">
      <c r="A2114" s="15">
        <v>32</v>
      </c>
      <c r="B2114" s="16" t="s">
        <v>22</v>
      </c>
      <c r="C2114" s="282">
        <f t="shared" ref="C2114:F2114" si="1508">C2115</f>
        <v>0</v>
      </c>
      <c r="D2114" s="282">
        <f t="shared" si="1508"/>
        <v>0</v>
      </c>
      <c r="E2114" s="282">
        <f t="shared" si="1508"/>
        <v>0</v>
      </c>
      <c r="F2114" s="282">
        <f t="shared" si="1508"/>
        <v>0</v>
      </c>
      <c r="G2114" s="276">
        <v>2</v>
      </c>
      <c r="H2114" s="277"/>
    </row>
    <row r="2115" spans="1:8" x14ac:dyDescent="0.2">
      <c r="A2115" s="17">
        <v>323</v>
      </c>
      <c r="B2115" s="18" t="s">
        <v>23</v>
      </c>
      <c r="C2115" s="283">
        <f t="shared" ref="C2115:D2115" si="1509">C2116+C2117</f>
        <v>0</v>
      </c>
      <c r="D2115" s="283">
        <f t="shared" si="1509"/>
        <v>0</v>
      </c>
      <c r="E2115" s="283">
        <f>E2116+E2117</f>
        <v>0</v>
      </c>
      <c r="F2115" s="283">
        <f t="shared" ref="F2115" si="1510">F2116+F2117</f>
        <v>0</v>
      </c>
      <c r="G2115" s="276">
        <v>3</v>
      </c>
      <c r="H2115" s="277"/>
    </row>
    <row r="2116" spans="1:8" ht="28.5" x14ac:dyDescent="0.2">
      <c r="A2116" s="19">
        <v>3232</v>
      </c>
      <c r="B2116" s="35" t="s">
        <v>184</v>
      </c>
      <c r="C2116" s="231"/>
      <c r="D2116" s="231"/>
      <c r="E2116" s="96"/>
      <c r="F2116" s="231"/>
      <c r="G2116" s="276">
        <v>4</v>
      </c>
      <c r="H2116" s="277"/>
    </row>
    <row r="2117" spans="1:8" x14ac:dyDescent="0.2">
      <c r="A2117" s="19">
        <v>3235</v>
      </c>
      <c r="B2117" s="35"/>
      <c r="C2117" s="231"/>
      <c r="D2117" s="231"/>
      <c r="E2117" s="96"/>
      <c r="F2117" s="231"/>
      <c r="G2117" s="276">
        <v>4</v>
      </c>
      <c r="H2117" s="277"/>
    </row>
    <row r="2118" spans="1:8" x14ac:dyDescent="0.2">
      <c r="A2118" s="15">
        <v>34</v>
      </c>
      <c r="B2118" s="16" t="s">
        <v>211</v>
      </c>
      <c r="C2118" s="120">
        <f t="shared" ref="C2118:F2119" si="1511">C2119</f>
        <v>0</v>
      </c>
      <c r="D2118" s="120">
        <f t="shared" si="1511"/>
        <v>0</v>
      </c>
      <c r="E2118" s="120">
        <f t="shared" si="1511"/>
        <v>0</v>
      </c>
      <c r="F2118" s="120">
        <f t="shared" si="1511"/>
        <v>0</v>
      </c>
      <c r="G2118" s="276">
        <v>2</v>
      </c>
      <c r="H2118" s="277"/>
    </row>
    <row r="2119" spans="1:8" ht="28.5" x14ac:dyDescent="0.2">
      <c r="A2119" s="17">
        <v>342</v>
      </c>
      <c r="B2119" s="18" t="s">
        <v>408</v>
      </c>
      <c r="C2119" s="121">
        <f t="shared" si="1511"/>
        <v>0</v>
      </c>
      <c r="D2119" s="121">
        <f t="shared" si="1511"/>
        <v>0</v>
      </c>
      <c r="E2119" s="121">
        <f t="shared" si="1511"/>
        <v>0</v>
      </c>
      <c r="F2119" s="121">
        <f t="shared" si="1511"/>
        <v>0</v>
      </c>
      <c r="G2119" s="276">
        <v>3</v>
      </c>
      <c r="H2119" s="277"/>
    </row>
    <row r="2120" spans="1:8" ht="57" x14ac:dyDescent="0.2">
      <c r="A2120" s="19">
        <v>3423</v>
      </c>
      <c r="B2120" s="20" t="s">
        <v>409</v>
      </c>
      <c r="C2120" s="224"/>
      <c r="D2120" s="224"/>
      <c r="E2120" s="122"/>
      <c r="F2120" s="224"/>
      <c r="G2120" s="276">
        <v>4</v>
      </c>
      <c r="H2120" s="277"/>
    </row>
    <row r="2121" spans="1:8" ht="28.5" x14ac:dyDescent="0.2">
      <c r="A2121" s="15">
        <v>42</v>
      </c>
      <c r="B2121" s="16" t="s">
        <v>51</v>
      </c>
      <c r="C2121" s="282">
        <f t="shared" ref="C2121:E2121" si="1512">SUM(C2122+C2125)</f>
        <v>0</v>
      </c>
      <c r="D2121" s="282">
        <f t="shared" si="1512"/>
        <v>0</v>
      </c>
      <c r="E2121" s="282">
        <f t="shared" si="1512"/>
        <v>0</v>
      </c>
      <c r="F2121" s="282">
        <f t="shared" ref="F2121" si="1513">SUM(F2122+F2125)</f>
        <v>0</v>
      </c>
      <c r="G2121" s="276">
        <v>2</v>
      </c>
      <c r="H2121" s="277"/>
    </row>
    <row r="2122" spans="1:8" x14ac:dyDescent="0.2">
      <c r="A2122" s="17">
        <v>422</v>
      </c>
      <c r="B2122" s="18" t="s">
        <v>52</v>
      </c>
      <c r="C2122" s="283">
        <f t="shared" ref="C2122:E2122" si="1514">SUM(C2123:C2124)</f>
        <v>0</v>
      </c>
      <c r="D2122" s="283">
        <f t="shared" si="1514"/>
        <v>0</v>
      </c>
      <c r="E2122" s="283">
        <f t="shared" si="1514"/>
        <v>0</v>
      </c>
      <c r="F2122" s="283">
        <f t="shared" ref="F2122" si="1515">SUM(F2123:F2124)</f>
        <v>0</v>
      </c>
      <c r="G2122" s="276">
        <v>3</v>
      </c>
      <c r="H2122" s="277"/>
    </row>
    <row r="2123" spans="1:8" x14ac:dyDescent="0.2">
      <c r="A2123" s="19">
        <v>4221</v>
      </c>
      <c r="B2123" s="35" t="s">
        <v>121</v>
      </c>
      <c r="C2123" s="224"/>
      <c r="D2123" s="224"/>
      <c r="E2123" s="122"/>
      <c r="F2123" s="224"/>
      <c r="G2123" s="276">
        <v>4</v>
      </c>
      <c r="H2123" s="277"/>
    </row>
    <row r="2124" spans="1:8" ht="28.5" x14ac:dyDescent="0.2">
      <c r="A2124" s="19">
        <v>4224</v>
      </c>
      <c r="B2124" s="35" t="s">
        <v>53</v>
      </c>
      <c r="C2124" s="492"/>
      <c r="D2124" s="492"/>
      <c r="E2124" s="493"/>
      <c r="F2124" s="492"/>
      <c r="G2124" s="276">
        <v>4</v>
      </c>
      <c r="H2124" s="301"/>
    </row>
    <row r="2125" spans="1:8" ht="28.5" x14ac:dyDescent="0.2">
      <c r="A2125" s="17">
        <v>426</v>
      </c>
      <c r="B2125" s="18" t="s">
        <v>123</v>
      </c>
      <c r="C2125" s="330">
        <f t="shared" ref="C2125:F2125" si="1516">C2126</f>
        <v>0</v>
      </c>
      <c r="D2125" s="330">
        <f t="shared" si="1516"/>
        <v>0</v>
      </c>
      <c r="E2125" s="330">
        <f t="shared" si="1516"/>
        <v>0</v>
      </c>
      <c r="F2125" s="330">
        <f t="shared" si="1516"/>
        <v>0</v>
      </c>
      <c r="G2125" s="276">
        <v>3</v>
      </c>
      <c r="H2125" s="277"/>
    </row>
    <row r="2126" spans="1:8" x14ac:dyDescent="0.2">
      <c r="A2126" s="19">
        <v>4262</v>
      </c>
      <c r="B2126" s="35" t="s">
        <v>124</v>
      </c>
      <c r="C2126" s="284"/>
      <c r="D2126" s="284"/>
      <c r="E2126" s="285"/>
      <c r="F2126" s="284"/>
      <c r="G2126" s="276">
        <v>4</v>
      </c>
      <c r="H2126" s="277"/>
    </row>
    <row r="2127" spans="1:8" ht="28.5" x14ac:dyDescent="0.2">
      <c r="A2127" s="15">
        <v>45</v>
      </c>
      <c r="B2127" s="16" t="s">
        <v>125</v>
      </c>
      <c r="C2127" s="282">
        <f t="shared" ref="C2127:F2128" si="1517">SUM(C2128)</f>
        <v>0</v>
      </c>
      <c r="D2127" s="282">
        <f t="shared" si="1517"/>
        <v>0</v>
      </c>
      <c r="E2127" s="282">
        <f t="shared" si="1517"/>
        <v>0</v>
      </c>
      <c r="F2127" s="282">
        <f t="shared" si="1517"/>
        <v>0</v>
      </c>
      <c r="G2127" s="276">
        <v>2</v>
      </c>
      <c r="H2127" s="277"/>
    </row>
    <row r="2128" spans="1:8" ht="28.5" x14ac:dyDescent="0.2">
      <c r="A2128" s="17">
        <v>451</v>
      </c>
      <c r="B2128" s="18" t="s">
        <v>126</v>
      </c>
      <c r="C2128" s="283">
        <f t="shared" si="1517"/>
        <v>0</v>
      </c>
      <c r="D2128" s="283">
        <f t="shared" si="1517"/>
        <v>0</v>
      </c>
      <c r="E2128" s="283">
        <f t="shared" si="1517"/>
        <v>0</v>
      </c>
      <c r="F2128" s="283">
        <f t="shared" si="1517"/>
        <v>0</v>
      </c>
      <c r="G2128" s="276">
        <v>3</v>
      </c>
      <c r="H2128" s="277"/>
    </row>
    <row r="2129" spans="1:8" ht="28.5" x14ac:dyDescent="0.2">
      <c r="A2129" s="19">
        <v>4511</v>
      </c>
      <c r="B2129" s="35" t="s">
        <v>126</v>
      </c>
      <c r="C2129" s="284"/>
      <c r="D2129" s="284"/>
      <c r="E2129" s="285"/>
      <c r="F2129" s="284"/>
      <c r="G2129" s="276">
        <v>4</v>
      </c>
      <c r="H2129" s="277"/>
    </row>
    <row r="2130" spans="1:8" ht="28.5" x14ac:dyDescent="0.2">
      <c r="A2130" s="26">
        <v>54</v>
      </c>
      <c r="B2130" s="27" t="s">
        <v>412</v>
      </c>
      <c r="C2130" s="123">
        <f t="shared" ref="C2130:F2131" si="1518">C2131</f>
        <v>0</v>
      </c>
      <c r="D2130" s="123">
        <f t="shared" si="1518"/>
        <v>0</v>
      </c>
      <c r="E2130" s="123">
        <f t="shared" si="1518"/>
        <v>0</v>
      </c>
      <c r="F2130" s="123">
        <f t="shared" si="1518"/>
        <v>0</v>
      </c>
      <c r="G2130" s="276">
        <v>2</v>
      </c>
      <c r="H2130" s="277"/>
    </row>
    <row r="2131" spans="1:8" ht="42.75" x14ac:dyDescent="0.2">
      <c r="A2131" s="52">
        <v>544</v>
      </c>
      <c r="B2131" s="150" t="s">
        <v>413</v>
      </c>
      <c r="C2131" s="121">
        <f t="shared" si="1518"/>
        <v>0</v>
      </c>
      <c r="D2131" s="121">
        <f t="shared" si="1518"/>
        <v>0</v>
      </c>
      <c r="E2131" s="121">
        <f t="shared" si="1518"/>
        <v>0</v>
      </c>
      <c r="F2131" s="121">
        <f t="shared" si="1518"/>
        <v>0</v>
      </c>
      <c r="G2131" s="276">
        <v>3</v>
      </c>
      <c r="H2131" s="277"/>
    </row>
    <row r="2132" spans="1:8" ht="42.75" x14ac:dyDescent="0.2">
      <c r="A2132" s="30">
        <v>5443</v>
      </c>
      <c r="B2132" s="65" t="s">
        <v>413</v>
      </c>
      <c r="C2132" s="225"/>
      <c r="D2132" s="225"/>
      <c r="E2132" s="152"/>
      <c r="F2132" s="225"/>
      <c r="G2132" s="276">
        <v>4</v>
      </c>
      <c r="H2132" s="277"/>
    </row>
    <row r="2133" spans="1:8" ht="39.75" customHeight="1" x14ac:dyDescent="0.2">
      <c r="A2133" s="9">
        <v>3605</v>
      </c>
      <c r="B2133" s="10" t="s">
        <v>233</v>
      </c>
      <c r="C2133" s="279">
        <f t="shared" ref="C2133:E2133" si="1519">C2134+C2139+0</f>
        <v>0</v>
      </c>
      <c r="D2133" s="279">
        <f t="shared" si="1519"/>
        <v>0</v>
      </c>
      <c r="E2133" s="279">
        <f t="shared" si="1519"/>
        <v>0</v>
      </c>
      <c r="F2133" s="279">
        <f t="shared" ref="F2133" si="1520">F2134+F2139+0</f>
        <v>0</v>
      </c>
      <c r="G2133" s="276" t="s">
        <v>16</v>
      </c>
      <c r="H2133" s="277"/>
    </row>
    <row r="2134" spans="1:8" ht="42.75" x14ac:dyDescent="0.2">
      <c r="A2134" s="11" t="s">
        <v>469</v>
      </c>
      <c r="B2134" s="12" t="s">
        <v>470</v>
      </c>
      <c r="C2134" s="280">
        <f t="shared" ref="C2134:F2134" si="1521">SUM(0+0+0+0+0+0+C2135)</f>
        <v>0</v>
      </c>
      <c r="D2134" s="280">
        <f t="shared" si="1521"/>
        <v>0</v>
      </c>
      <c r="E2134" s="280">
        <f t="shared" si="1521"/>
        <v>0</v>
      </c>
      <c r="F2134" s="280">
        <f t="shared" si="1521"/>
        <v>0</v>
      </c>
      <c r="G2134" s="276" t="s">
        <v>19</v>
      </c>
      <c r="H2134" s="277"/>
    </row>
    <row r="2135" spans="1:8" x14ac:dyDescent="0.2">
      <c r="A2135" s="494">
        <v>810</v>
      </c>
      <c r="B2135" s="495" t="s">
        <v>471</v>
      </c>
      <c r="C2135" s="308">
        <f t="shared" ref="C2135:F2137" si="1522">C2136</f>
        <v>0</v>
      </c>
      <c r="D2135" s="308">
        <f t="shared" si="1522"/>
        <v>0</v>
      </c>
      <c r="E2135" s="308">
        <f>E2136</f>
        <v>0</v>
      </c>
      <c r="F2135" s="308">
        <f t="shared" si="1522"/>
        <v>0</v>
      </c>
      <c r="G2135" s="276" t="s">
        <v>166</v>
      </c>
      <c r="H2135" s="277"/>
    </row>
    <row r="2136" spans="1:8" ht="28.5" x14ac:dyDescent="0.2">
      <c r="A2136" s="496">
        <v>42</v>
      </c>
      <c r="B2136" s="497" t="s">
        <v>51</v>
      </c>
      <c r="C2136" s="309">
        <f t="shared" si="1522"/>
        <v>0</v>
      </c>
      <c r="D2136" s="309">
        <f t="shared" si="1522"/>
        <v>0</v>
      </c>
      <c r="E2136" s="309">
        <f>E2137</f>
        <v>0</v>
      </c>
      <c r="F2136" s="309">
        <f t="shared" si="1522"/>
        <v>0</v>
      </c>
      <c r="G2136" s="276">
        <v>2</v>
      </c>
      <c r="H2136" s="277"/>
    </row>
    <row r="2137" spans="1:8" x14ac:dyDescent="0.2">
      <c r="A2137" s="17">
        <v>423</v>
      </c>
      <c r="B2137" s="18"/>
      <c r="C2137" s="283">
        <f t="shared" si="1522"/>
        <v>0</v>
      </c>
      <c r="D2137" s="283">
        <f t="shared" si="1522"/>
        <v>0</v>
      </c>
      <c r="E2137" s="283">
        <f>E2138</f>
        <v>0</v>
      </c>
      <c r="F2137" s="283">
        <f t="shared" si="1522"/>
        <v>0</v>
      </c>
      <c r="G2137" s="276">
        <v>3</v>
      </c>
      <c r="H2137" s="277"/>
    </row>
    <row r="2138" spans="1:8" ht="28.5" x14ac:dyDescent="0.2">
      <c r="A2138" s="498">
        <v>4224</v>
      </c>
      <c r="B2138" s="499" t="s">
        <v>53</v>
      </c>
      <c r="C2138" s="453"/>
      <c r="D2138" s="453"/>
      <c r="E2138" s="285"/>
      <c r="F2138" s="453"/>
      <c r="G2138" s="276">
        <v>4</v>
      </c>
      <c r="H2138" s="277"/>
    </row>
    <row r="2139" spans="1:8" ht="28.5" x14ac:dyDescent="0.2">
      <c r="A2139" s="11" t="s">
        <v>472</v>
      </c>
      <c r="B2139" s="12" t="s">
        <v>370</v>
      </c>
      <c r="C2139" s="280">
        <f t="shared" ref="C2139:F2139" si="1523">C2140</f>
        <v>0</v>
      </c>
      <c r="D2139" s="280">
        <f t="shared" si="1523"/>
        <v>0</v>
      </c>
      <c r="E2139" s="280">
        <f>E2140</f>
        <v>0</v>
      </c>
      <c r="F2139" s="280">
        <f t="shared" si="1523"/>
        <v>0</v>
      </c>
      <c r="G2139" s="276" t="s">
        <v>19</v>
      </c>
      <c r="H2139" s="277"/>
    </row>
    <row r="2140" spans="1:8" x14ac:dyDescent="0.2">
      <c r="A2140" s="13">
        <v>11</v>
      </c>
      <c r="B2140" s="14" t="s">
        <v>20</v>
      </c>
      <c r="C2140" s="281">
        <f t="shared" ref="C2140:D2140" si="1524">C2141+C2146</f>
        <v>0</v>
      </c>
      <c r="D2140" s="281">
        <f t="shared" si="1524"/>
        <v>0</v>
      </c>
      <c r="E2140" s="281">
        <f t="shared" ref="E2140:F2140" si="1525">E2141+E2146</f>
        <v>0</v>
      </c>
      <c r="F2140" s="281">
        <f t="shared" si="1525"/>
        <v>0</v>
      </c>
      <c r="G2140" s="276" t="s">
        <v>21</v>
      </c>
      <c r="H2140" s="277"/>
    </row>
    <row r="2141" spans="1:8" x14ac:dyDescent="0.2">
      <c r="A2141" s="15">
        <v>31</v>
      </c>
      <c r="B2141" s="16" t="s">
        <v>94</v>
      </c>
      <c r="C2141" s="282">
        <f t="shared" ref="C2141:E2141" si="1526">C2142+C2144</f>
        <v>0</v>
      </c>
      <c r="D2141" s="282">
        <f t="shared" si="1526"/>
        <v>0</v>
      </c>
      <c r="E2141" s="282">
        <f t="shared" si="1526"/>
        <v>0</v>
      </c>
      <c r="F2141" s="282">
        <f t="shared" ref="F2141" si="1527">F2142+F2144</f>
        <v>0</v>
      </c>
      <c r="G2141" s="276">
        <v>2</v>
      </c>
      <c r="H2141" s="277"/>
    </row>
    <row r="2142" spans="1:8" x14ac:dyDescent="0.2">
      <c r="A2142" s="17">
        <v>311</v>
      </c>
      <c r="B2142" s="18" t="s">
        <v>95</v>
      </c>
      <c r="C2142" s="283">
        <f t="shared" ref="C2142:D2142" si="1528">SUM(C2143:C2145)</f>
        <v>0</v>
      </c>
      <c r="D2142" s="283">
        <f t="shared" si="1528"/>
        <v>0</v>
      </c>
      <c r="E2142" s="283">
        <f t="shared" ref="E2142:F2142" si="1529">SUM(E2143:E2145)</f>
        <v>0</v>
      </c>
      <c r="F2142" s="283">
        <f t="shared" si="1529"/>
        <v>0</v>
      </c>
      <c r="G2142" s="276">
        <v>3</v>
      </c>
      <c r="H2142" s="277"/>
    </row>
    <row r="2143" spans="1:8" x14ac:dyDescent="0.2">
      <c r="A2143" s="19">
        <v>3111</v>
      </c>
      <c r="B2143" s="35" t="s">
        <v>96</v>
      </c>
      <c r="C2143" s="231"/>
      <c r="D2143" s="231"/>
      <c r="E2143" s="96"/>
      <c r="F2143" s="231"/>
      <c r="G2143" s="276">
        <v>4</v>
      </c>
      <c r="H2143" s="277"/>
    </row>
    <row r="2144" spans="1:8" x14ac:dyDescent="0.2">
      <c r="A2144" s="17">
        <v>313</v>
      </c>
      <c r="B2144" s="18" t="s">
        <v>100</v>
      </c>
      <c r="C2144" s="283">
        <f t="shared" ref="C2144:F2144" si="1530">SUM(C2145)</f>
        <v>0</v>
      </c>
      <c r="D2144" s="283">
        <f t="shared" si="1530"/>
        <v>0</v>
      </c>
      <c r="E2144" s="283">
        <f t="shared" si="1530"/>
        <v>0</v>
      </c>
      <c r="F2144" s="283">
        <f t="shared" si="1530"/>
        <v>0</v>
      </c>
      <c r="G2144" s="276">
        <v>3</v>
      </c>
      <c r="H2144" s="277"/>
    </row>
    <row r="2145" spans="1:8" ht="28.5" x14ac:dyDescent="0.2">
      <c r="A2145" s="19">
        <v>3132</v>
      </c>
      <c r="B2145" s="35" t="s">
        <v>101</v>
      </c>
      <c r="C2145" s="284"/>
      <c r="D2145" s="284"/>
      <c r="E2145" s="285"/>
      <c r="F2145" s="284"/>
      <c r="G2145" s="276">
        <v>4</v>
      </c>
      <c r="H2145" s="277"/>
    </row>
    <row r="2146" spans="1:8" x14ac:dyDescent="0.2">
      <c r="A2146" s="15">
        <v>32</v>
      </c>
      <c r="B2146" s="16" t="s">
        <v>22</v>
      </c>
      <c r="C2146" s="282">
        <f t="shared" ref="C2146:E2146" si="1531">C2147+C2149</f>
        <v>0</v>
      </c>
      <c r="D2146" s="282">
        <f t="shared" si="1531"/>
        <v>0</v>
      </c>
      <c r="E2146" s="282">
        <f t="shared" si="1531"/>
        <v>0</v>
      </c>
      <c r="F2146" s="282">
        <f t="shared" ref="F2146" si="1532">F2147+F2149</f>
        <v>0</v>
      </c>
      <c r="G2146" s="276">
        <v>2</v>
      </c>
      <c r="H2146" s="277"/>
    </row>
    <row r="2147" spans="1:8" ht="42.75" x14ac:dyDescent="0.2">
      <c r="A2147" s="17" t="s">
        <v>293</v>
      </c>
      <c r="B2147" s="18" t="s">
        <v>294</v>
      </c>
      <c r="C2147" s="283">
        <f t="shared" ref="C2147:F2147" si="1533">C2148</f>
        <v>0</v>
      </c>
      <c r="D2147" s="283">
        <f t="shared" si="1533"/>
        <v>0</v>
      </c>
      <c r="E2147" s="283">
        <f t="shared" si="1533"/>
        <v>0</v>
      </c>
      <c r="F2147" s="283">
        <f t="shared" si="1533"/>
        <v>0</v>
      </c>
      <c r="G2147" s="276">
        <v>3</v>
      </c>
      <c r="H2147" s="277"/>
    </row>
    <row r="2148" spans="1:8" ht="42.75" x14ac:dyDescent="0.2">
      <c r="A2148" s="19" t="s">
        <v>295</v>
      </c>
      <c r="B2148" s="35" t="s">
        <v>296</v>
      </c>
      <c r="C2148" s="284"/>
      <c r="D2148" s="284"/>
      <c r="E2148" s="285"/>
      <c r="F2148" s="284"/>
      <c r="G2148" s="276">
        <v>4</v>
      </c>
      <c r="H2148" s="277"/>
    </row>
    <row r="2149" spans="1:8" x14ac:dyDescent="0.2">
      <c r="A2149" s="17">
        <v>329</v>
      </c>
      <c r="B2149" s="18" t="s">
        <v>187</v>
      </c>
      <c r="C2149" s="330">
        <f t="shared" ref="C2149:F2149" si="1534">C2150</f>
        <v>0</v>
      </c>
      <c r="D2149" s="330">
        <f t="shared" si="1534"/>
        <v>0</v>
      </c>
      <c r="E2149" s="330">
        <f t="shared" si="1534"/>
        <v>0</v>
      </c>
      <c r="F2149" s="330">
        <f t="shared" si="1534"/>
        <v>0</v>
      </c>
      <c r="G2149" s="276">
        <v>3</v>
      </c>
      <c r="H2149" s="277"/>
    </row>
    <row r="2150" spans="1:8" x14ac:dyDescent="0.2">
      <c r="A2150" s="19">
        <v>3292</v>
      </c>
      <c r="B2150" s="44" t="s">
        <v>187</v>
      </c>
      <c r="C2150" s="284"/>
      <c r="D2150" s="284"/>
      <c r="E2150" s="285"/>
      <c r="F2150" s="284"/>
      <c r="G2150" s="276">
        <v>4</v>
      </c>
      <c r="H2150" s="277"/>
    </row>
    <row r="2151" spans="1:8" ht="28.5" x14ac:dyDescent="0.2">
      <c r="A2151" s="258">
        <v>29244</v>
      </c>
      <c r="B2151" s="259" t="s">
        <v>473</v>
      </c>
      <c r="C2151" s="278">
        <f t="shared" ref="C2151:E2151" si="1535">SUM(C2152+C2180)</f>
        <v>0</v>
      </c>
      <c r="D2151" s="278">
        <f t="shared" si="1535"/>
        <v>38665</v>
      </c>
      <c r="E2151" s="278">
        <f t="shared" si="1535"/>
        <v>0</v>
      </c>
      <c r="F2151" s="278">
        <f t="shared" ref="F2151" si="1536">SUM(F2152+F2180)</f>
        <v>38665</v>
      </c>
      <c r="G2151" s="451" t="s">
        <v>14</v>
      </c>
      <c r="H2151" s="277"/>
    </row>
    <row r="2152" spans="1:8" ht="39" customHeight="1" x14ac:dyDescent="0.2">
      <c r="A2152" s="9">
        <v>3602</v>
      </c>
      <c r="B2152" s="10" t="s">
        <v>131</v>
      </c>
      <c r="C2152" s="279">
        <f t="shared" ref="C2152:F2153" si="1537">SUM(C2153+0)</f>
        <v>0</v>
      </c>
      <c r="D2152" s="279">
        <f t="shared" si="1537"/>
        <v>38665</v>
      </c>
      <c r="E2152" s="279">
        <f t="shared" si="1537"/>
        <v>0</v>
      </c>
      <c r="F2152" s="279">
        <f t="shared" si="1537"/>
        <v>38665</v>
      </c>
      <c r="G2152" s="276" t="s">
        <v>16</v>
      </c>
      <c r="H2152" s="277"/>
    </row>
    <row r="2153" spans="1:8" ht="28.5" x14ac:dyDescent="0.2">
      <c r="A2153" s="11" t="s">
        <v>474</v>
      </c>
      <c r="B2153" s="12" t="s">
        <v>475</v>
      </c>
      <c r="C2153" s="280">
        <f t="shared" si="1537"/>
        <v>0</v>
      </c>
      <c r="D2153" s="280">
        <f t="shared" si="1537"/>
        <v>38665</v>
      </c>
      <c r="E2153" s="280">
        <f t="shared" si="1537"/>
        <v>0</v>
      </c>
      <c r="F2153" s="280">
        <f t="shared" si="1537"/>
        <v>38665</v>
      </c>
      <c r="G2153" s="276" t="s">
        <v>19</v>
      </c>
      <c r="H2153" s="277"/>
    </row>
    <row r="2154" spans="1:8" x14ac:dyDescent="0.2">
      <c r="A2154" s="13">
        <v>11</v>
      </c>
      <c r="B2154" s="14" t="s">
        <v>20</v>
      </c>
      <c r="C2154" s="281">
        <f t="shared" ref="C2154:E2154" si="1538">SUM(C2155+C2158+C2161+C2172+C2177)</f>
        <v>0</v>
      </c>
      <c r="D2154" s="281">
        <f t="shared" si="1538"/>
        <v>38665</v>
      </c>
      <c r="E2154" s="281">
        <f t="shared" si="1538"/>
        <v>0</v>
      </c>
      <c r="F2154" s="281">
        <f t="shared" ref="F2154" si="1539">SUM(F2155+F2158+F2161+F2172+F2177)</f>
        <v>38665</v>
      </c>
      <c r="G2154" s="276" t="s">
        <v>21</v>
      </c>
      <c r="H2154" s="277"/>
    </row>
    <row r="2155" spans="1:8" x14ac:dyDescent="0.2">
      <c r="A2155" s="15">
        <v>32</v>
      </c>
      <c r="B2155" s="16" t="s">
        <v>22</v>
      </c>
      <c r="C2155" s="153">
        <f t="shared" ref="C2155:F2156" si="1540">C2156</f>
        <v>0</v>
      </c>
      <c r="D2155" s="153">
        <f t="shared" si="1540"/>
        <v>0</v>
      </c>
      <c r="E2155" s="153">
        <f t="shared" si="1540"/>
        <v>0</v>
      </c>
      <c r="F2155" s="153">
        <f t="shared" si="1540"/>
        <v>0</v>
      </c>
      <c r="G2155" s="276">
        <v>2</v>
      </c>
      <c r="H2155" s="277"/>
    </row>
    <row r="2156" spans="1:8" x14ac:dyDescent="0.2">
      <c r="A2156" s="17">
        <v>323</v>
      </c>
      <c r="B2156" s="18" t="s">
        <v>23</v>
      </c>
      <c r="C2156" s="154">
        <f t="shared" si="1540"/>
        <v>0</v>
      </c>
      <c r="D2156" s="154">
        <f t="shared" si="1540"/>
        <v>0</v>
      </c>
      <c r="E2156" s="154">
        <f t="shared" si="1540"/>
        <v>0</v>
      </c>
      <c r="F2156" s="154">
        <f t="shared" si="1540"/>
        <v>0</v>
      </c>
      <c r="G2156" s="276">
        <v>3</v>
      </c>
      <c r="H2156" s="277"/>
    </row>
    <row r="2157" spans="1:8" ht="28.5" x14ac:dyDescent="0.2">
      <c r="A2157" s="19">
        <v>3232</v>
      </c>
      <c r="B2157" s="20" t="s">
        <v>184</v>
      </c>
      <c r="C2157" s="224"/>
      <c r="D2157" s="224"/>
      <c r="E2157" s="122"/>
      <c r="F2157" s="224"/>
      <c r="G2157" s="276">
        <v>4</v>
      </c>
      <c r="H2157" s="301"/>
    </row>
    <row r="2158" spans="1:8" x14ac:dyDescent="0.2">
      <c r="A2158" s="15">
        <v>34</v>
      </c>
      <c r="B2158" s="16" t="s">
        <v>211</v>
      </c>
      <c r="C2158" s="153">
        <f t="shared" ref="C2158:F2158" si="1541">C2159</f>
        <v>0</v>
      </c>
      <c r="D2158" s="153">
        <f t="shared" si="1541"/>
        <v>0</v>
      </c>
      <c r="E2158" s="153">
        <f t="shared" si="1541"/>
        <v>0</v>
      </c>
      <c r="F2158" s="153">
        <f t="shared" si="1541"/>
        <v>0</v>
      </c>
      <c r="G2158" s="276">
        <v>2</v>
      </c>
      <c r="H2158" s="277"/>
    </row>
    <row r="2159" spans="1:8" ht="28.5" x14ac:dyDescent="0.2">
      <c r="A2159" s="17">
        <v>342</v>
      </c>
      <c r="B2159" s="18" t="s">
        <v>275</v>
      </c>
      <c r="C2159" s="154">
        <f t="shared" ref="C2159:F2159" si="1542">C2160</f>
        <v>0</v>
      </c>
      <c r="D2159" s="154">
        <f t="shared" si="1542"/>
        <v>0</v>
      </c>
      <c r="E2159" s="154">
        <f t="shared" si="1542"/>
        <v>0</v>
      </c>
      <c r="F2159" s="154">
        <f t="shared" si="1542"/>
        <v>0</v>
      </c>
      <c r="G2159" s="276">
        <v>3</v>
      </c>
      <c r="H2159" s="277"/>
    </row>
    <row r="2160" spans="1:8" ht="42.75" x14ac:dyDescent="0.2">
      <c r="A2160" s="19">
        <v>3423</v>
      </c>
      <c r="B2160" s="20" t="s">
        <v>476</v>
      </c>
      <c r="C2160" s="224"/>
      <c r="D2160" s="224"/>
      <c r="E2160" s="122"/>
      <c r="F2160" s="224"/>
      <c r="G2160" s="276">
        <v>4</v>
      </c>
      <c r="H2160" s="277"/>
    </row>
    <row r="2161" spans="1:8" ht="28.5" x14ac:dyDescent="0.2">
      <c r="A2161" s="15">
        <v>42</v>
      </c>
      <c r="B2161" s="16" t="s">
        <v>51</v>
      </c>
      <c r="C2161" s="282">
        <f t="shared" ref="C2161:E2161" si="1543">C2162+C2164+C2170</f>
        <v>0</v>
      </c>
      <c r="D2161" s="282">
        <f t="shared" si="1543"/>
        <v>38665</v>
      </c>
      <c r="E2161" s="282">
        <f t="shared" si="1543"/>
        <v>0</v>
      </c>
      <c r="F2161" s="282">
        <f t="shared" ref="F2161" si="1544">F2162+F2164+F2170</f>
        <v>38665</v>
      </c>
      <c r="G2161" s="276">
        <v>2</v>
      </c>
      <c r="H2161" s="277"/>
    </row>
    <row r="2162" spans="1:8" x14ac:dyDescent="0.2">
      <c r="A2162" s="17">
        <v>421</v>
      </c>
      <c r="B2162" s="18" t="s">
        <v>143</v>
      </c>
      <c r="C2162" s="283">
        <f t="shared" ref="C2162:F2162" si="1545">C2163</f>
        <v>0</v>
      </c>
      <c r="D2162" s="283">
        <f t="shared" si="1545"/>
        <v>38665</v>
      </c>
      <c r="E2162" s="283">
        <f t="shared" si="1545"/>
        <v>0</v>
      </c>
      <c r="F2162" s="283">
        <f t="shared" si="1545"/>
        <v>38665</v>
      </c>
      <c r="G2162" s="276">
        <v>3</v>
      </c>
      <c r="H2162" s="277"/>
    </row>
    <row r="2163" spans="1:8" x14ac:dyDescent="0.2">
      <c r="A2163" s="19">
        <v>4214</v>
      </c>
      <c r="B2163" s="20" t="s">
        <v>268</v>
      </c>
      <c r="C2163" s="310"/>
      <c r="D2163" s="310">
        <v>38665</v>
      </c>
      <c r="E2163" s="310"/>
      <c r="F2163" s="310">
        <v>38665</v>
      </c>
      <c r="G2163" s="276">
        <v>4</v>
      </c>
      <c r="H2163" s="277"/>
    </row>
    <row r="2164" spans="1:8" x14ac:dyDescent="0.2">
      <c r="A2164" s="17">
        <v>422</v>
      </c>
      <c r="B2164" s="18" t="s">
        <v>52</v>
      </c>
      <c r="C2164" s="283">
        <f t="shared" ref="C2164:E2164" si="1546">SUM(C2165:C2169)</f>
        <v>0</v>
      </c>
      <c r="D2164" s="283">
        <f t="shared" si="1546"/>
        <v>0</v>
      </c>
      <c r="E2164" s="283">
        <f t="shared" si="1546"/>
        <v>0</v>
      </c>
      <c r="F2164" s="283">
        <f t="shared" ref="F2164" si="1547">SUM(F2165:F2169)</f>
        <v>0</v>
      </c>
      <c r="G2164" s="276">
        <v>3</v>
      </c>
      <c r="H2164" s="277"/>
    </row>
    <row r="2165" spans="1:8" x14ac:dyDescent="0.2">
      <c r="A2165" s="45">
        <v>4221</v>
      </c>
      <c r="B2165" s="35" t="s">
        <v>121</v>
      </c>
      <c r="C2165" s="224"/>
      <c r="D2165" s="224"/>
      <c r="E2165" s="122"/>
      <c r="F2165" s="224"/>
      <c r="G2165" s="276">
        <v>4</v>
      </c>
      <c r="H2165" s="277"/>
    </row>
    <row r="2166" spans="1:8" x14ac:dyDescent="0.2">
      <c r="A2166" s="45">
        <v>4222</v>
      </c>
      <c r="B2166" s="35" t="s">
        <v>122</v>
      </c>
      <c r="C2166" s="224"/>
      <c r="D2166" s="224"/>
      <c r="E2166" s="122"/>
      <c r="F2166" s="224"/>
      <c r="G2166" s="276">
        <v>4</v>
      </c>
      <c r="H2166" s="277"/>
    </row>
    <row r="2167" spans="1:8" x14ac:dyDescent="0.2">
      <c r="A2167" s="19">
        <v>4223</v>
      </c>
      <c r="B2167" s="20" t="s">
        <v>157</v>
      </c>
      <c r="C2167" s="224"/>
      <c r="D2167" s="224"/>
      <c r="E2167" s="122"/>
      <c r="F2167" s="224"/>
      <c r="G2167" s="276">
        <v>4</v>
      </c>
      <c r="H2167" s="277"/>
    </row>
    <row r="2168" spans="1:8" ht="24.75" customHeight="1" x14ac:dyDescent="0.2">
      <c r="A2168" s="19">
        <v>4224</v>
      </c>
      <c r="B2168" s="35" t="s">
        <v>53</v>
      </c>
      <c r="C2168" s="231"/>
      <c r="D2168" s="231"/>
      <c r="E2168" s="96"/>
      <c r="F2168" s="231"/>
      <c r="G2168" s="276">
        <v>4</v>
      </c>
      <c r="H2168" s="277"/>
    </row>
    <row r="2169" spans="1:8" ht="24.75" customHeight="1" x14ac:dyDescent="0.2">
      <c r="A2169" s="19">
        <v>4227</v>
      </c>
      <c r="B2169" s="35" t="s">
        <v>216</v>
      </c>
      <c r="C2169" s="231"/>
      <c r="D2169" s="231"/>
      <c r="E2169" s="96"/>
      <c r="F2169" s="231"/>
      <c r="G2169" s="276">
        <v>4</v>
      </c>
      <c r="H2169" s="277"/>
    </row>
    <row r="2170" spans="1:8" ht="24.75" customHeight="1" x14ac:dyDescent="0.2">
      <c r="A2170" s="17">
        <v>426</v>
      </c>
      <c r="B2170" s="18" t="s">
        <v>123</v>
      </c>
      <c r="C2170" s="126">
        <f t="shared" ref="C2170:F2170" si="1548">C2171</f>
        <v>0</v>
      </c>
      <c r="D2170" s="126">
        <f t="shared" si="1548"/>
        <v>0</v>
      </c>
      <c r="E2170" s="126">
        <f t="shared" si="1548"/>
        <v>0</v>
      </c>
      <c r="F2170" s="126">
        <f t="shared" si="1548"/>
        <v>0</v>
      </c>
      <c r="G2170" s="276">
        <v>3</v>
      </c>
      <c r="H2170" s="277"/>
    </row>
    <row r="2171" spans="1:8" x14ac:dyDescent="0.2">
      <c r="A2171" s="19">
        <v>4262</v>
      </c>
      <c r="B2171" s="35" t="s">
        <v>124</v>
      </c>
      <c r="C2171" s="231"/>
      <c r="D2171" s="231"/>
      <c r="E2171" s="96"/>
      <c r="F2171" s="231"/>
      <c r="G2171" s="276">
        <v>4</v>
      </c>
      <c r="H2171" s="277"/>
    </row>
    <row r="2172" spans="1:8" ht="28.5" x14ac:dyDescent="0.2">
      <c r="A2172" s="15">
        <v>45</v>
      </c>
      <c r="B2172" s="16" t="s">
        <v>125</v>
      </c>
      <c r="C2172" s="282">
        <f t="shared" ref="C2172:E2172" si="1549">C2173+C2175</f>
        <v>0</v>
      </c>
      <c r="D2172" s="282">
        <f t="shared" si="1549"/>
        <v>0</v>
      </c>
      <c r="E2172" s="282">
        <f t="shared" si="1549"/>
        <v>0</v>
      </c>
      <c r="F2172" s="282">
        <f t="shared" ref="F2172" si="1550">F2173+F2175</f>
        <v>0</v>
      </c>
      <c r="G2172" s="276">
        <v>2</v>
      </c>
      <c r="H2172" s="277"/>
    </row>
    <row r="2173" spans="1:8" ht="28.5" x14ac:dyDescent="0.2">
      <c r="A2173" s="17">
        <v>451</v>
      </c>
      <c r="B2173" s="18" t="s">
        <v>126</v>
      </c>
      <c r="C2173" s="283">
        <f t="shared" ref="C2173:F2173" si="1551">SUM(C2174)</f>
        <v>0</v>
      </c>
      <c r="D2173" s="283">
        <f t="shared" si="1551"/>
        <v>0</v>
      </c>
      <c r="E2173" s="283">
        <f t="shared" si="1551"/>
        <v>0</v>
      </c>
      <c r="F2173" s="283">
        <f t="shared" si="1551"/>
        <v>0</v>
      </c>
      <c r="G2173" s="276">
        <v>3</v>
      </c>
      <c r="H2173" s="277"/>
    </row>
    <row r="2174" spans="1:8" ht="28.5" x14ac:dyDescent="0.2">
      <c r="A2174" s="19">
        <v>4511</v>
      </c>
      <c r="B2174" s="35" t="s">
        <v>126</v>
      </c>
      <c r="C2174" s="492"/>
      <c r="D2174" s="492"/>
      <c r="E2174" s="493"/>
      <c r="F2174" s="492"/>
      <c r="G2174" s="276">
        <v>4</v>
      </c>
      <c r="H2174" s="277"/>
    </row>
    <row r="2175" spans="1:8" ht="28.5" x14ac:dyDescent="0.2">
      <c r="A2175" s="17">
        <v>452</v>
      </c>
      <c r="B2175" s="500" t="s">
        <v>261</v>
      </c>
      <c r="C2175" s="197">
        <f t="shared" ref="C2175:F2175" si="1552">C2176</f>
        <v>0</v>
      </c>
      <c r="D2175" s="197">
        <f t="shared" si="1552"/>
        <v>0</v>
      </c>
      <c r="E2175" s="197">
        <f t="shared" si="1552"/>
        <v>0</v>
      </c>
      <c r="F2175" s="197">
        <f t="shared" si="1552"/>
        <v>0</v>
      </c>
      <c r="G2175" s="419">
        <v>3</v>
      </c>
      <c r="H2175" s="277"/>
    </row>
    <row r="2176" spans="1:8" ht="28.5" x14ac:dyDescent="0.2">
      <c r="A2176" s="501">
        <v>4521</v>
      </c>
      <c r="B2176" s="196" t="s">
        <v>261</v>
      </c>
      <c r="C2176" s="195"/>
      <c r="D2176" s="195"/>
      <c r="E2176" s="130"/>
      <c r="F2176" s="195"/>
      <c r="G2176" s="419">
        <v>4</v>
      </c>
      <c r="H2176" s="277"/>
    </row>
    <row r="2177" spans="1:8" ht="28.5" x14ac:dyDescent="0.2">
      <c r="A2177" s="26">
        <v>54</v>
      </c>
      <c r="B2177" s="264" t="s">
        <v>281</v>
      </c>
      <c r="C2177" s="248">
        <f t="shared" ref="C2177:F2178" si="1553">C2178</f>
        <v>0</v>
      </c>
      <c r="D2177" s="248">
        <f t="shared" si="1553"/>
        <v>0</v>
      </c>
      <c r="E2177" s="248">
        <f t="shared" si="1553"/>
        <v>0</v>
      </c>
      <c r="F2177" s="248">
        <f t="shared" si="1553"/>
        <v>0</v>
      </c>
      <c r="G2177" s="276">
        <v>2</v>
      </c>
      <c r="H2177" s="277"/>
    </row>
    <row r="2178" spans="1:8" ht="28.5" customHeight="1" x14ac:dyDescent="0.2">
      <c r="A2178" s="52">
        <v>544</v>
      </c>
      <c r="B2178" s="28" t="s">
        <v>437</v>
      </c>
      <c r="C2178" s="283">
        <f t="shared" si="1553"/>
        <v>0</v>
      </c>
      <c r="D2178" s="283">
        <f t="shared" si="1553"/>
        <v>0</v>
      </c>
      <c r="E2178" s="283">
        <f t="shared" si="1553"/>
        <v>0</v>
      </c>
      <c r="F2178" s="283">
        <f t="shared" si="1553"/>
        <v>0</v>
      </c>
      <c r="G2178" s="276">
        <v>3</v>
      </c>
      <c r="H2178" s="277"/>
    </row>
    <row r="2179" spans="1:8" ht="42.75" x14ac:dyDescent="0.2">
      <c r="A2179" s="30">
        <v>5443</v>
      </c>
      <c r="B2179" s="29" t="s">
        <v>438</v>
      </c>
      <c r="C2179" s="231"/>
      <c r="D2179" s="231"/>
      <c r="E2179" s="96"/>
      <c r="F2179" s="231"/>
      <c r="G2179" s="276">
        <v>4</v>
      </c>
      <c r="H2179" s="277"/>
    </row>
    <row r="2180" spans="1:8" ht="28.5" x14ac:dyDescent="0.2">
      <c r="A2180" s="9">
        <v>3605</v>
      </c>
      <c r="B2180" s="10" t="s">
        <v>233</v>
      </c>
      <c r="C2180" s="279">
        <f t="shared" ref="C2180:F2180" si="1554">0+C2181</f>
        <v>0</v>
      </c>
      <c r="D2180" s="279">
        <f t="shared" si="1554"/>
        <v>0</v>
      </c>
      <c r="E2180" s="279">
        <f t="shared" si="1554"/>
        <v>0</v>
      </c>
      <c r="F2180" s="279">
        <f t="shared" si="1554"/>
        <v>0</v>
      </c>
      <c r="G2180" s="276" t="s">
        <v>16</v>
      </c>
      <c r="H2180" s="277"/>
    </row>
    <row r="2181" spans="1:8" ht="28.5" x14ac:dyDescent="0.2">
      <c r="A2181" s="11" t="s">
        <v>477</v>
      </c>
      <c r="B2181" s="12" t="s">
        <v>370</v>
      </c>
      <c r="C2181" s="280">
        <f t="shared" ref="C2181:F2181" si="1555">C2182</f>
        <v>0</v>
      </c>
      <c r="D2181" s="280">
        <f t="shared" si="1555"/>
        <v>0</v>
      </c>
      <c r="E2181" s="280">
        <f t="shared" si="1555"/>
        <v>0</v>
      </c>
      <c r="F2181" s="280">
        <f t="shared" si="1555"/>
        <v>0</v>
      </c>
      <c r="G2181" s="276" t="s">
        <v>19</v>
      </c>
      <c r="H2181" s="277"/>
    </row>
    <row r="2182" spans="1:8" x14ac:dyDescent="0.2">
      <c r="A2182" s="13">
        <v>11</v>
      </c>
      <c r="B2182" s="14" t="s">
        <v>20</v>
      </c>
      <c r="C2182" s="281">
        <f t="shared" ref="C2182:F2184" si="1556">C2183</f>
        <v>0</v>
      </c>
      <c r="D2182" s="281">
        <f t="shared" si="1556"/>
        <v>0</v>
      </c>
      <c r="E2182" s="281">
        <f t="shared" si="1556"/>
        <v>0</v>
      </c>
      <c r="F2182" s="281">
        <f t="shared" si="1556"/>
        <v>0</v>
      </c>
      <c r="G2182" s="276" t="s">
        <v>21</v>
      </c>
      <c r="H2182" s="277"/>
    </row>
    <row r="2183" spans="1:8" x14ac:dyDescent="0.2">
      <c r="A2183" s="15">
        <v>32</v>
      </c>
      <c r="B2183" s="16" t="s">
        <v>22</v>
      </c>
      <c r="C2183" s="282">
        <f t="shared" ref="C2183:D2183" si="1557">C2184+C2186</f>
        <v>0</v>
      </c>
      <c r="D2183" s="282">
        <f t="shared" si="1557"/>
        <v>0</v>
      </c>
      <c r="E2183" s="282">
        <f t="shared" ref="E2183:F2183" si="1558">E2184+E2186</f>
        <v>0</v>
      </c>
      <c r="F2183" s="282">
        <f t="shared" si="1558"/>
        <v>0</v>
      </c>
      <c r="G2183" s="276">
        <v>2</v>
      </c>
      <c r="H2183" s="277"/>
    </row>
    <row r="2184" spans="1:8" ht="42.75" x14ac:dyDescent="0.2">
      <c r="A2184" s="17" t="s">
        <v>293</v>
      </c>
      <c r="B2184" s="18" t="s">
        <v>294</v>
      </c>
      <c r="C2184" s="283">
        <f t="shared" si="1556"/>
        <v>0</v>
      </c>
      <c r="D2184" s="283">
        <f t="shared" si="1556"/>
        <v>0</v>
      </c>
      <c r="E2184" s="283">
        <f t="shared" si="1556"/>
        <v>0</v>
      </c>
      <c r="F2184" s="283">
        <f t="shared" si="1556"/>
        <v>0</v>
      </c>
      <c r="G2184" s="276">
        <v>3</v>
      </c>
      <c r="H2184" s="277"/>
    </row>
    <row r="2185" spans="1:8" ht="42.75" x14ac:dyDescent="0.2">
      <c r="A2185" s="19" t="s">
        <v>295</v>
      </c>
      <c r="B2185" s="35" t="s">
        <v>296</v>
      </c>
      <c r="C2185" s="284"/>
      <c r="D2185" s="284"/>
      <c r="E2185" s="285"/>
      <c r="F2185" s="284"/>
      <c r="G2185" s="276">
        <v>4</v>
      </c>
      <c r="H2185" s="277"/>
    </row>
    <row r="2186" spans="1:8" ht="28.5" x14ac:dyDescent="0.2">
      <c r="A2186" s="17">
        <v>329</v>
      </c>
      <c r="B2186" s="18" t="s">
        <v>29</v>
      </c>
      <c r="C2186" s="283">
        <f t="shared" ref="C2186:F2186" si="1559">C2187</f>
        <v>0</v>
      </c>
      <c r="D2186" s="283">
        <f t="shared" si="1559"/>
        <v>0</v>
      </c>
      <c r="E2186" s="283">
        <f t="shared" si="1559"/>
        <v>0</v>
      </c>
      <c r="F2186" s="283">
        <f t="shared" si="1559"/>
        <v>0</v>
      </c>
      <c r="G2186" s="276">
        <v>3</v>
      </c>
      <c r="H2186" s="277"/>
    </row>
    <row r="2187" spans="1:8" x14ac:dyDescent="0.2">
      <c r="A2187" s="19">
        <v>3292</v>
      </c>
      <c r="B2187" s="35" t="s">
        <v>187</v>
      </c>
      <c r="C2187" s="284"/>
      <c r="D2187" s="284"/>
      <c r="E2187" s="285"/>
      <c r="F2187" s="284"/>
      <c r="G2187" s="276">
        <v>4</v>
      </c>
      <c r="H2187" s="277"/>
    </row>
    <row r="2188" spans="1:8" ht="28.5" x14ac:dyDescent="0.2">
      <c r="A2188" s="258">
        <v>32336</v>
      </c>
      <c r="B2188" s="259" t="s">
        <v>478</v>
      </c>
      <c r="C2188" s="278">
        <f t="shared" ref="C2188:E2188" si="1560">SUM(C2189+C2208)</f>
        <v>0</v>
      </c>
      <c r="D2188" s="278">
        <f t="shared" si="1560"/>
        <v>0</v>
      </c>
      <c r="E2188" s="278">
        <f t="shared" si="1560"/>
        <v>0</v>
      </c>
      <c r="F2188" s="278">
        <f t="shared" ref="F2188" si="1561">SUM(F2189+F2208)</f>
        <v>0</v>
      </c>
      <c r="G2188" s="451" t="s">
        <v>14</v>
      </c>
      <c r="H2188" s="277"/>
    </row>
    <row r="2189" spans="1:8" ht="28.5" x14ac:dyDescent="0.2">
      <c r="A2189" s="9">
        <v>3602</v>
      </c>
      <c r="B2189" s="10" t="s">
        <v>131</v>
      </c>
      <c r="C2189" s="279">
        <f t="shared" ref="C2189:F2190" si="1562">SUM(C2190+0)</f>
        <v>0</v>
      </c>
      <c r="D2189" s="279">
        <f t="shared" si="1562"/>
        <v>0</v>
      </c>
      <c r="E2189" s="279">
        <f t="shared" si="1562"/>
        <v>0</v>
      </c>
      <c r="F2189" s="279">
        <f t="shared" si="1562"/>
        <v>0</v>
      </c>
      <c r="G2189" s="276" t="s">
        <v>16</v>
      </c>
      <c r="H2189" s="277"/>
    </row>
    <row r="2190" spans="1:8" ht="42.75" x14ac:dyDescent="0.2">
      <c r="A2190" s="11" t="s">
        <v>479</v>
      </c>
      <c r="B2190" s="12" t="s">
        <v>480</v>
      </c>
      <c r="C2190" s="280">
        <f t="shared" si="1562"/>
        <v>0</v>
      </c>
      <c r="D2190" s="280">
        <f t="shared" si="1562"/>
        <v>0</v>
      </c>
      <c r="E2190" s="280">
        <f t="shared" si="1562"/>
        <v>0</v>
      </c>
      <c r="F2190" s="280">
        <f t="shared" si="1562"/>
        <v>0</v>
      </c>
      <c r="G2190" s="276" t="s">
        <v>19</v>
      </c>
      <c r="H2190" s="277"/>
    </row>
    <row r="2191" spans="1:8" x14ac:dyDescent="0.2">
      <c r="A2191" s="13">
        <v>11</v>
      </c>
      <c r="B2191" s="14" t="s">
        <v>20</v>
      </c>
      <c r="C2191" s="281">
        <f t="shared" ref="C2191:E2191" si="1563">SUM(C2192+C2195+C2202+C2205)</f>
        <v>0</v>
      </c>
      <c r="D2191" s="281">
        <f t="shared" si="1563"/>
        <v>0</v>
      </c>
      <c r="E2191" s="281">
        <f t="shared" si="1563"/>
        <v>0</v>
      </c>
      <c r="F2191" s="281">
        <f t="shared" ref="F2191" si="1564">SUM(F2192+F2195+F2202+F2205)</f>
        <v>0</v>
      </c>
      <c r="G2191" s="276" t="s">
        <v>21</v>
      </c>
      <c r="H2191" s="277"/>
    </row>
    <row r="2192" spans="1:8" x14ac:dyDescent="0.2">
      <c r="A2192" s="15">
        <v>34</v>
      </c>
      <c r="B2192" s="16" t="s">
        <v>211</v>
      </c>
      <c r="C2192" s="155">
        <f t="shared" ref="C2192:F2193" si="1565">C2193</f>
        <v>0</v>
      </c>
      <c r="D2192" s="155">
        <f t="shared" si="1565"/>
        <v>0</v>
      </c>
      <c r="E2192" s="155">
        <f t="shared" si="1565"/>
        <v>0</v>
      </c>
      <c r="F2192" s="155">
        <f t="shared" si="1565"/>
        <v>0</v>
      </c>
      <c r="G2192" s="276">
        <v>2</v>
      </c>
      <c r="H2192" s="277"/>
    </row>
    <row r="2193" spans="1:8" x14ac:dyDescent="0.2">
      <c r="A2193" s="17">
        <v>342</v>
      </c>
      <c r="B2193" s="18" t="s">
        <v>481</v>
      </c>
      <c r="C2193" s="156">
        <f t="shared" si="1565"/>
        <v>0</v>
      </c>
      <c r="D2193" s="156">
        <f t="shared" si="1565"/>
        <v>0</v>
      </c>
      <c r="E2193" s="156">
        <f t="shared" si="1565"/>
        <v>0</v>
      </c>
      <c r="F2193" s="156">
        <f t="shared" si="1565"/>
        <v>0</v>
      </c>
      <c r="G2193" s="276">
        <v>3</v>
      </c>
      <c r="H2193" s="277"/>
    </row>
    <row r="2194" spans="1:8" x14ac:dyDescent="0.2">
      <c r="A2194" s="19">
        <v>3423</v>
      </c>
      <c r="B2194" s="35" t="s">
        <v>481</v>
      </c>
      <c r="C2194" s="226"/>
      <c r="D2194" s="226"/>
      <c r="E2194" s="188"/>
      <c r="F2194" s="226"/>
      <c r="G2194" s="276">
        <v>4</v>
      </c>
      <c r="H2194" s="277"/>
    </row>
    <row r="2195" spans="1:8" ht="28.5" x14ac:dyDescent="0.2">
      <c r="A2195" s="15">
        <v>42</v>
      </c>
      <c r="B2195" s="16" t="s">
        <v>51</v>
      </c>
      <c r="C2195" s="282">
        <f t="shared" ref="C2195:D2195" si="1566">SUM(C2196+C2198)</f>
        <v>0</v>
      </c>
      <c r="D2195" s="282">
        <f t="shared" si="1566"/>
        <v>0</v>
      </c>
      <c r="E2195" s="282">
        <f t="shared" ref="E2195:F2195" si="1567">SUM(E2196+E2198)</f>
        <v>0</v>
      </c>
      <c r="F2195" s="282">
        <f t="shared" si="1567"/>
        <v>0</v>
      </c>
      <c r="G2195" s="276">
        <v>2</v>
      </c>
      <c r="H2195" s="356"/>
    </row>
    <row r="2196" spans="1:8" ht="28.5" x14ac:dyDescent="0.2">
      <c r="A2196" s="17">
        <v>421</v>
      </c>
      <c r="B2196" s="18" t="s">
        <v>51</v>
      </c>
      <c r="C2196" s="283">
        <f t="shared" ref="C2196:F2196" si="1568">C2197</f>
        <v>0</v>
      </c>
      <c r="D2196" s="283">
        <f t="shared" si="1568"/>
        <v>0</v>
      </c>
      <c r="E2196" s="283">
        <f t="shared" si="1568"/>
        <v>0</v>
      </c>
      <c r="F2196" s="283">
        <f t="shared" si="1568"/>
        <v>0</v>
      </c>
      <c r="G2196" s="276">
        <v>3</v>
      </c>
      <c r="H2196" s="356"/>
    </row>
    <row r="2197" spans="1:8" ht="28.5" x14ac:dyDescent="0.2">
      <c r="A2197" s="45">
        <v>4213</v>
      </c>
      <c r="B2197" s="157" t="s">
        <v>192</v>
      </c>
      <c r="C2197" s="224"/>
      <c r="D2197" s="224"/>
      <c r="E2197" s="122"/>
      <c r="F2197" s="224"/>
      <c r="G2197" s="276">
        <v>4</v>
      </c>
      <c r="H2197" s="356"/>
    </row>
    <row r="2198" spans="1:8" x14ac:dyDescent="0.2">
      <c r="A2198" s="17">
        <v>422</v>
      </c>
      <c r="B2198" s="18" t="s">
        <v>52</v>
      </c>
      <c r="C2198" s="283">
        <f t="shared" ref="C2198:E2198" si="1569">SUM(C2199:C2201)</f>
        <v>0</v>
      </c>
      <c r="D2198" s="283">
        <f t="shared" si="1569"/>
        <v>0</v>
      </c>
      <c r="E2198" s="283">
        <f t="shared" si="1569"/>
        <v>0</v>
      </c>
      <c r="F2198" s="283">
        <f t="shared" ref="F2198" si="1570">SUM(F2199:F2201)</f>
        <v>0</v>
      </c>
      <c r="G2198" s="276">
        <v>3</v>
      </c>
      <c r="H2198" s="356"/>
    </row>
    <row r="2199" spans="1:8" x14ac:dyDescent="0.2">
      <c r="A2199" s="45">
        <v>4221</v>
      </c>
      <c r="B2199" s="157" t="s">
        <v>121</v>
      </c>
      <c r="C2199" s="226"/>
      <c r="D2199" s="226"/>
      <c r="E2199" s="188"/>
      <c r="F2199" s="226"/>
      <c r="G2199" s="276">
        <v>4</v>
      </c>
      <c r="H2199" s="356"/>
    </row>
    <row r="2200" spans="1:8" ht="28.5" x14ac:dyDescent="0.2">
      <c r="A2200" s="19">
        <v>4224</v>
      </c>
      <c r="B2200" s="35" t="s">
        <v>53</v>
      </c>
      <c r="C2200" s="226"/>
      <c r="D2200" s="226"/>
      <c r="E2200" s="188"/>
      <c r="F2200" s="226"/>
      <c r="G2200" s="276">
        <v>4</v>
      </c>
      <c r="H2200" s="502"/>
    </row>
    <row r="2201" spans="1:8" ht="28.5" x14ac:dyDescent="0.2">
      <c r="A2201" s="19">
        <v>4227</v>
      </c>
      <c r="B2201" s="157" t="s">
        <v>482</v>
      </c>
      <c r="C2201" s="226"/>
      <c r="D2201" s="226"/>
      <c r="E2201" s="188"/>
      <c r="F2201" s="226"/>
      <c r="G2201" s="276">
        <v>4</v>
      </c>
      <c r="H2201" s="356"/>
    </row>
    <row r="2202" spans="1:8" ht="28.5" x14ac:dyDescent="0.2">
      <c r="A2202" s="15">
        <v>45</v>
      </c>
      <c r="B2202" s="16" t="s">
        <v>125</v>
      </c>
      <c r="C2202" s="282">
        <f t="shared" ref="C2202:F2203" si="1571">SUM(C2203)</f>
        <v>0</v>
      </c>
      <c r="D2202" s="282">
        <f t="shared" si="1571"/>
        <v>0</v>
      </c>
      <c r="E2202" s="282">
        <f t="shared" si="1571"/>
        <v>0</v>
      </c>
      <c r="F2202" s="282">
        <f t="shared" si="1571"/>
        <v>0</v>
      </c>
      <c r="G2202" s="276">
        <v>2</v>
      </c>
      <c r="H2202" s="356"/>
    </row>
    <row r="2203" spans="1:8" ht="28.5" x14ac:dyDescent="0.2">
      <c r="A2203" s="17">
        <v>451</v>
      </c>
      <c r="B2203" s="18" t="s">
        <v>126</v>
      </c>
      <c r="C2203" s="283">
        <f t="shared" si="1571"/>
        <v>0</v>
      </c>
      <c r="D2203" s="283">
        <f t="shared" si="1571"/>
        <v>0</v>
      </c>
      <c r="E2203" s="283">
        <f t="shared" si="1571"/>
        <v>0</v>
      </c>
      <c r="F2203" s="283">
        <f t="shared" si="1571"/>
        <v>0</v>
      </c>
      <c r="G2203" s="276">
        <v>3</v>
      </c>
      <c r="H2203" s="356"/>
    </row>
    <row r="2204" spans="1:8" ht="28.5" x14ac:dyDescent="0.2">
      <c r="A2204" s="19">
        <v>4511</v>
      </c>
      <c r="B2204" s="35" t="s">
        <v>126</v>
      </c>
      <c r="C2204" s="226"/>
      <c r="D2204" s="226"/>
      <c r="E2204" s="188"/>
      <c r="F2204" s="226"/>
      <c r="G2204" s="276">
        <v>4</v>
      </c>
      <c r="H2204" s="356"/>
    </row>
    <row r="2205" spans="1:8" x14ac:dyDescent="0.2">
      <c r="A2205" s="15">
        <v>54</v>
      </c>
      <c r="B2205" s="16" t="s">
        <v>483</v>
      </c>
      <c r="C2205" s="265">
        <f t="shared" ref="C2205:F2206" si="1572">C2206</f>
        <v>0</v>
      </c>
      <c r="D2205" s="265">
        <f t="shared" si="1572"/>
        <v>0</v>
      </c>
      <c r="E2205" s="265">
        <f t="shared" si="1572"/>
        <v>0</v>
      </c>
      <c r="F2205" s="265">
        <f t="shared" si="1572"/>
        <v>0</v>
      </c>
      <c r="G2205" s="276">
        <v>2</v>
      </c>
      <c r="H2205" s="356"/>
    </row>
    <row r="2206" spans="1:8" x14ac:dyDescent="0.2">
      <c r="A2206" s="17">
        <v>544</v>
      </c>
      <c r="B2206" s="18" t="s">
        <v>484</v>
      </c>
      <c r="C2206" s="503">
        <f t="shared" si="1572"/>
        <v>0</v>
      </c>
      <c r="D2206" s="503">
        <f t="shared" si="1572"/>
        <v>0</v>
      </c>
      <c r="E2206" s="503">
        <f t="shared" si="1572"/>
        <v>0</v>
      </c>
      <c r="F2206" s="503">
        <f t="shared" si="1572"/>
        <v>0</v>
      </c>
      <c r="G2206" s="276">
        <v>3</v>
      </c>
      <c r="H2206" s="356"/>
    </row>
    <row r="2207" spans="1:8" ht="28.5" x14ac:dyDescent="0.2">
      <c r="A2207" s="19">
        <v>5443</v>
      </c>
      <c r="B2207" s="35" t="s">
        <v>485</v>
      </c>
      <c r="C2207" s="226"/>
      <c r="D2207" s="226"/>
      <c r="E2207" s="188"/>
      <c r="F2207" s="226"/>
      <c r="G2207" s="276">
        <v>4</v>
      </c>
      <c r="H2207" s="277"/>
    </row>
    <row r="2208" spans="1:8" ht="28.5" x14ac:dyDescent="0.2">
      <c r="A2208" s="9">
        <v>3605</v>
      </c>
      <c r="B2208" s="10" t="s">
        <v>233</v>
      </c>
      <c r="C2208" s="279">
        <f t="shared" ref="C2208:F2208" si="1573">0+C2209</f>
        <v>0</v>
      </c>
      <c r="D2208" s="279">
        <f t="shared" si="1573"/>
        <v>0</v>
      </c>
      <c r="E2208" s="279">
        <f t="shared" si="1573"/>
        <v>0</v>
      </c>
      <c r="F2208" s="279">
        <f t="shared" si="1573"/>
        <v>0</v>
      </c>
      <c r="G2208" s="276" t="s">
        <v>16</v>
      </c>
      <c r="H2208" s="277"/>
    </row>
    <row r="2209" spans="1:8" ht="28.5" x14ac:dyDescent="0.2">
      <c r="A2209" s="11" t="s">
        <v>486</v>
      </c>
      <c r="B2209" s="12" t="s">
        <v>370</v>
      </c>
      <c r="C2209" s="280">
        <f t="shared" ref="C2209:F2209" si="1574">C2210</f>
        <v>0</v>
      </c>
      <c r="D2209" s="280">
        <f t="shared" si="1574"/>
        <v>0</v>
      </c>
      <c r="E2209" s="280">
        <f t="shared" si="1574"/>
        <v>0</v>
      </c>
      <c r="F2209" s="280">
        <f t="shared" si="1574"/>
        <v>0</v>
      </c>
      <c r="G2209" s="276" t="s">
        <v>19</v>
      </c>
      <c r="H2209" s="356"/>
    </row>
    <row r="2210" spans="1:8" x14ac:dyDescent="0.2">
      <c r="A2210" s="13">
        <v>11</v>
      </c>
      <c r="B2210" s="14" t="s">
        <v>20</v>
      </c>
      <c r="C2210" s="281">
        <f t="shared" ref="C2210:F2212" si="1575">C2211</f>
        <v>0</v>
      </c>
      <c r="D2210" s="281">
        <f t="shared" si="1575"/>
        <v>0</v>
      </c>
      <c r="E2210" s="281">
        <f t="shared" si="1575"/>
        <v>0</v>
      </c>
      <c r="F2210" s="281">
        <f t="shared" si="1575"/>
        <v>0</v>
      </c>
      <c r="G2210" s="276" t="s">
        <v>21</v>
      </c>
      <c r="H2210" s="356"/>
    </row>
    <row r="2211" spans="1:8" x14ac:dyDescent="0.2">
      <c r="A2211" s="15">
        <v>32</v>
      </c>
      <c r="B2211" s="16" t="s">
        <v>22</v>
      </c>
      <c r="C2211" s="282">
        <f t="shared" ref="C2211:D2211" si="1576">C2212+C2214</f>
        <v>0</v>
      </c>
      <c r="D2211" s="282">
        <f t="shared" si="1576"/>
        <v>0</v>
      </c>
      <c r="E2211" s="282">
        <f t="shared" ref="E2211:F2211" si="1577">E2212+E2214</f>
        <v>0</v>
      </c>
      <c r="F2211" s="282">
        <f t="shared" si="1577"/>
        <v>0</v>
      </c>
      <c r="G2211" s="276">
        <v>2</v>
      </c>
      <c r="H2211" s="356"/>
    </row>
    <row r="2212" spans="1:8" x14ac:dyDescent="0.2">
      <c r="A2212" s="17">
        <v>322</v>
      </c>
      <c r="B2212" s="18" t="s">
        <v>106</v>
      </c>
      <c r="C2212" s="283">
        <f t="shared" si="1575"/>
        <v>0</v>
      </c>
      <c r="D2212" s="283">
        <f t="shared" si="1575"/>
        <v>0</v>
      </c>
      <c r="E2212" s="283">
        <f t="shared" si="1575"/>
        <v>0</v>
      </c>
      <c r="F2212" s="283">
        <f t="shared" si="1575"/>
        <v>0</v>
      </c>
      <c r="G2212" s="276">
        <v>3</v>
      </c>
      <c r="H2212" s="356"/>
    </row>
    <row r="2213" spans="1:8" x14ac:dyDescent="0.2">
      <c r="A2213" s="19">
        <v>3222</v>
      </c>
      <c r="B2213" s="35" t="s">
        <v>154</v>
      </c>
      <c r="C2213" s="284"/>
      <c r="D2213" s="284"/>
      <c r="E2213" s="285"/>
      <c r="F2213" s="284"/>
      <c r="G2213" s="276">
        <v>4</v>
      </c>
      <c r="H2213" s="356"/>
    </row>
    <row r="2214" spans="1:8" ht="28.5" x14ac:dyDescent="0.2">
      <c r="A2214" s="17">
        <v>329</v>
      </c>
      <c r="B2214" s="18" t="s">
        <v>29</v>
      </c>
      <c r="C2214" s="283">
        <f t="shared" ref="C2214:F2214" si="1578">C2215</f>
        <v>0</v>
      </c>
      <c r="D2214" s="283">
        <f t="shared" si="1578"/>
        <v>0</v>
      </c>
      <c r="E2214" s="283">
        <f t="shared" si="1578"/>
        <v>0</v>
      </c>
      <c r="F2214" s="283">
        <f t="shared" si="1578"/>
        <v>0</v>
      </c>
      <c r="G2214" s="276">
        <v>3</v>
      </c>
      <c r="H2214" s="356"/>
    </row>
    <row r="2215" spans="1:8" x14ac:dyDescent="0.2">
      <c r="A2215" s="19">
        <v>3292</v>
      </c>
      <c r="B2215" s="35" t="s">
        <v>187</v>
      </c>
      <c r="C2215" s="226"/>
      <c r="D2215" s="226"/>
      <c r="E2215" s="188"/>
      <c r="F2215" s="226"/>
      <c r="G2215" s="276">
        <v>4</v>
      </c>
      <c r="H2215" s="356"/>
    </row>
    <row r="2216" spans="1:8" ht="28.5" x14ac:dyDescent="0.2">
      <c r="A2216" s="258">
        <v>37847</v>
      </c>
      <c r="B2216" s="259" t="s">
        <v>487</v>
      </c>
      <c r="C2216" s="278">
        <f t="shared" ref="C2216:E2216" si="1579">SUM(C2217+C2242)</f>
        <v>0</v>
      </c>
      <c r="D2216" s="278">
        <f t="shared" si="1579"/>
        <v>0</v>
      </c>
      <c r="E2216" s="278">
        <f t="shared" si="1579"/>
        <v>0</v>
      </c>
      <c r="F2216" s="278">
        <f t="shared" ref="F2216" si="1580">SUM(F2217+F2242)</f>
        <v>0</v>
      </c>
      <c r="G2216" s="451" t="s">
        <v>14</v>
      </c>
      <c r="H2216" s="277"/>
    </row>
    <row r="2217" spans="1:8" ht="51" customHeight="1" x14ac:dyDescent="0.2">
      <c r="A2217" s="9">
        <v>3602</v>
      </c>
      <c r="B2217" s="10" t="s">
        <v>131</v>
      </c>
      <c r="C2217" s="279">
        <f t="shared" ref="C2217:E2217" si="1581">SUM(C2218+0+C2237)</f>
        <v>0</v>
      </c>
      <c r="D2217" s="279">
        <f t="shared" si="1581"/>
        <v>0</v>
      </c>
      <c r="E2217" s="279">
        <f t="shared" si="1581"/>
        <v>0</v>
      </c>
      <c r="F2217" s="279">
        <f t="shared" ref="F2217" si="1582">SUM(F2218+0+F2237)</f>
        <v>0</v>
      </c>
      <c r="G2217" s="276" t="s">
        <v>16</v>
      </c>
      <c r="H2217" s="277"/>
    </row>
    <row r="2218" spans="1:8" ht="42.75" x14ac:dyDescent="0.2">
      <c r="A2218" s="11" t="s">
        <v>488</v>
      </c>
      <c r="B2218" s="12" t="s">
        <v>489</v>
      </c>
      <c r="C2218" s="280">
        <f t="shared" ref="C2218:F2218" si="1583">SUM(C2219+0)</f>
        <v>0</v>
      </c>
      <c r="D2218" s="280">
        <f t="shared" si="1583"/>
        <v>0</v>
      </c>
      <c r="E2218" s="280">
        <f t="shared" si="1583"/>
        <v>0</v>
      </c>
      <c r="F2218" s="280">
        <f t="shared" si="1583"/>
        <v>0</v>
      </c>
      <c r="G2218" s="276" t="s">
        <v>19</v>
      </c>
      <c r="H2218" s="277"/>
    </row>
    <row r="2219" spans="1:8" x14ac:dyDescent="0.2">
      <c r="A2219" s="13">
        <v>11</v>
      </c>
      <c r="B2219" s="14" t="s">
        <v>20</v>
      </c>
      <c r="C2219" s="281">
        <f t="shared" ref="C2219:E2219" si="1584">SUM(C2223+C2234+C2220)</f>
        <v>0</v>
      </c>
      <c r="D2219" s="281">
        <f t="shared" si="1584"/>
        <v>0</v>
      </c>
      <c r="E2219" s="281">
        <f t="shared" si="1584"/>
        <v>0</v>
      </c>
      <c r="F2219" s="281">
        <f t="shared" ref="F2219" si="1585">SUM(F2223+F2234+F2220)</f>
        <v>0</v>
      </c>
      <c r="G2219" s="276" t="s">
        <v>21</v>
      </c>
      <c r="H2219" s="356"/>
    </row>
    <row r="2220" spans="1:8" ht="42.75" x14ac:dyDescent="0.2">
      <c r="A2220" s="15">
        <v>41</v>
      </c>
      <c r="B2220" s="504" t="s">
        <v>490</v>
      </c>
      <c r="C2220" s="505">
        <f t="shared" ref="C2220:F2221" si="1586">C2221</f>
        <v>0</v>
      </c>
      <c r="D2220" s="505">
        <f t="shared" si="1586"/>
        <v>0</v>
      </c>
      <c r="E2220" s="505">
        <f t="shared" si="1586"/>
        <v>0</v>
      </c>
      <c r="F2220" s="505">
        <f t="shared" si="1586"/>
        <v>0</v>
      </c>
      <c r="G2220" s="276">
        <v>2</v>
      </c>
      <c r="H2220" s="356"/>
    </row>
    <row r="2221" spans="1:8" x14ac:dyDescent="0.2">
      <c r="A2221" s="17">
        <v>412</v>
      </c>
      <c r="B2221" s="18" t="s">
        <v>119</v>
      </c>
      <c r="C2221" s="283">
        <f t="shared" si="1586"/>
        <v>0</v>
      </c>
      <c r="D2221" s="283">
        <f t="shared" si="1586"/>
        <v>0</v>
      </c>
      <c r="E2221" s="283">
        <f t="shared" si="1586"/>
        <v>0</v>
      </c>
      <c r="F2221" s="283">
        <f t="shared" si="1586"/>
        <v>0</v>
      </c>
      <c r="G2221" s="276">
        <v>3</v>
      </c>
      <c r="H2221" s="356"/>
    </row>
    <row r="2222" spans="1:8" x14ac:dyDescent="0.2">
      <c r="A2222" s="19">
        <v>4123</v>
      </c>
      <c r="B2222" s="506" t="s">
        <v>120</v>
      </c>
      <c r="C2222" s="348"/>
      <c r="D2222" s="348"/>
      <c r="E2222" s="349"/>
      <c r="F2222" s="348"/>
      <c r="G2222" s="276">
        <v>4</v>
      </c>
      <c r="H2222" s="356"/>
    </row>
    <row r="2223" spans="1:8" ht="28.5" x14ac:dyDescent="0.2">
      <c r="A2223" s="15">
        <v>42</v>
      </c>
      <c r="B2223" s="16" t="s">
        <v>51</v>
      </c>
      <c r="C2223" s="282">
        <f t="shared" ref="C2223:E2223" si="1587">SUM(C2224)+C2232+C2231</f>
        <v>0</v>
      </c>
      <c r="D2223" s="282">
        <f t="shared" si="1587"/>
        <v>0</v>
      </c>
      <c r="E2223" s="282">
        <f t="shared" si="1587"/>
        <v>0</v>
      </c>
      <c r="F2223" s="282">
        <f t="shared" ref="F2223" si="1588">SUM(F2224)+F2232+F2231</f>
        <v>0</v>
      </c>
      <c r="G2223" s="276">
        <v>2</v>
      </c>
      <c r="H2223" s="328"/>
    </row>
    <row r="2224" spans="1:8" x14ac:dyDescent="0.2">
      <c r="A2224" s="17">
        <v>422</v>
      </c>
      <c r="B2224" s="18" t="s">
        <v>52</v>
      </c>
      <c r="C2224" s="283">
        <f t="shared" ref="C2224:D2224" si="1589">SUM(C2225:C2229)</f>
        <v>0</v>
      </c>
      <c r="D2224" s="283">
        <f t="shared" si="1589"/>
        <v>0</v>
      </c>
      <c r="E2224" s="283">
        <f t="shared" ref="E2224" si="1590">SUM(E2225:E2229)</f>
        <v>0</v>
      </c>
      <c r="F2224" s="283">
        <f t="shared" ref="F2224" si="1591">SUM(F2225:F2229)</f>
        <v>0</v>
      </c>
      <c r="G2224" s="276">
        <v>3</v>
      </c>
      <c r="H2224" s="356"/>
    </row>
    <row r="2225" spans="1:8" x14ac:dyDescent="0.2">
      <c r="A2225" s="19">
        <v>4221</v>
      </c>
      <c r="B2225" s="35" t="s">
        <v>121</v>
      </c>
      <c r="C2225" s="284"/>
      <c r="D2225" s="284"/>
      <c r="E2225" s="285"/>
      <c r="F2225" s="284"/>
      <c r="G2225" s="276">
        <v>4</v>
      </c>
      <c r="H2225" s="356"/>
    </row>
    <row r="2226" spans="1:8" x14ac:dyDescent="0.2">
      <c r="A2226" s="19">
        <v>4222</v>
      </c>
      <c r="B2226" s="157" t="s">
        <v>122</v>
      </c>
      <c r="C2226" s="348"/>
      <c r="D2226" s="348"/>
      <c r="E2226" s="349"/>
      <c r="F2226" s="348"/>
      <c r="G2226" s="276">
        <v>4</v>
      </c>
      <c r="H2226" s="356"/>
    </row>
    <row r="2227" spans="1:8" x14ac:dyDescent="0.2">
      <c r="A2227" s="19">
        <v>4223</v>
      </c>
      <c r="B2227" s="157" t="s">
        <v>157</v>
      </c>
      <c r="C2227" s="348"/>
      <c r="D2227" s="348"/>
      <c r="E2227" s="349"/>
      <c r="F2227" s="348"/>
      <c r="G2227" s="276">
        <v>4</v>
      </c>
      <c r="H2227" s="356"/>
    </row>
    <row r="2228" spans="1:8" ht="28.5" x14ac:dyDescent="0.2">
      <c r="A2228" s="19">
        <v>4224</v>
      </c>
      <c r="B2228" s="35" t="s">
        <v>53</v>
      </c>
      <c r="C2228" s="226"/>
      <c r="D2228" s="226"/>
      <c r="E2228" s="188"/>
      <c r="F2228" s="226"/>
      <c r="G2228" s="276">
        <v>4</v>
      </c>
      <c r="H2228" s="356"/>
    </row>
    <row r="2229" spans="1:8" ht="28.5" x14ac:dyDescent="0.2">
      <c r="A2229" s="19">
        <v>4227</v>
      </c>
      <c r="B2229" s="157" t="s">
        <v>216</v>
      </c>
      <c r="C2229" s="348"/>
      <c r="D2229" s="348"/>
      <c r="E2229" s="349"/>
      <c r="F2229" s="348"/>
      <c r="G2229" s="276">
        <v>4</v>
      </c>
      <c r="H2229" s="356"/>
    </row>
    <row r="2230" spans="1:8" x14ac:dyDescent="0.2">
      <c r="A2230" s="17">
        <v>423</v>
      </c>
      <c r="B2230" s="18" t="s">
        <v>167</v>
      </c>
      <c r="C2230" s="283">
        <f t="shared" ref="C2230:F2230" si="1592">SUM(C2231)</f>
        <v>0</v>
      </c>
      <c r="D2230" s="283">
        <f t="shared" si="1592"/>
        <v>0</v>
      </c>
      <c r="E2230" s="283">
        <f t="shared" si="1592"/>
        <v>0</v>
      </c>
      <c r="F2230" s="283">
        <f t="shared" si="1592"/>
        <v>0</v>
      </c>
      <c r="G2230" s="276">
        <v>3</v>
      </c>
      <c r="H2230" s="356"/>
    </row>
    <row r="2231" spans="1:8" ht="28.5" x14ac:dyDescent="0.2">
      <c r="A2231" s="19">
        <v>4231</v>
      </c>
      <c r="B2231" s="35" t="s">
        <v>200</v>
      </c>
      <c r="C2231" s="226"/>
      <c r="D2231" s="226"/>
      <c r="E2231" s="188"/>
      <c r="F2231" s="226"/>
      <c r="G2231" s="276">
        <v>4</v>
      </c>
      <c r="H2231" s="356"/>
    </row>
    <row r="2232" spans="1:8" ht="28.5" x14ac:dyDescent="0.2">
      <c r="A2232" s="17">
        <v>426</v>
      </c>
      <c r="B2232" s="18" t="s">
        <v>123</v>
      </c>
      <c r="C2232" s="283">
        <f t="shared" ref="C2232:F2232" si="1593">SUM(C2233)</f>
        <v>0</v>
      </c>
      <c r="D2232" s="283">
        <f t="shared" si="1593"/>
        <v>0</v>
      </c>
      <c r="E2232" s="283">
        <f t="shared" si="1593"/>
        <v>0</v>
      </c>
      <c r="F2232" s="283">
        <f t="shared" si="1593"/>
        <v>0</v>
      </c>
      <c r="G2232" s="276">
        <v>3</v>
      </c>
      <c r="H2232" s="356"/>
    </row>
    <row r="2233" spans="1:8" x14ac:dyDescent="0.2">
      <c r="A2233" s="19">
        <v>4262</v>
      </c>
      <c r="B2233" s="35" t="s">
        <v>124</v>
      </c>
      <c r="C2233" s="284"/>
      <c r="D2233" s="284"/>
      <c r="E2233" s="285"/>
      <c r="F2233" s="284"/>
      <c r="G2233" s="276">
        <v>4</v>
      </c>
      <c r="H2233" s="356"/>
    </row>
    <row r="2234" spans="1:8" ht="28.5" x14ac:dyDescent="0.2">
      <c r="A2234" s="15">
        <v>45</v>
      </c>
      <c r="B2234" s="16" t="s">
        <v>125</v>
      </c>
      <c r="C2234" s="282">
        <f t="shared" ref="C2234:F2235" si="1594">SUM(C2235)</f>
        <v>0</v>
      </c>
      <c r="D2234" s="282">
        <f t="shared" si="1594"/>
        <v>0</v>
      </c>
      <c r="E2234" s="282">
        <f t="shared" si="1594"/>
        <v>0</v>
      </c>
      <c r="F2234" s="282">
        <f t="shared" si="1594"/>
        <v>0</v>
      </c>
      <c r="G2234" s="276">
        <v>2</v>
      </c>
      <c r="H2234" s="356"/>
    </row>
    <row r="2235" spans="1:8" ht="28.5" x14ac:dyDescent="0.2">
      <c r="A2235" s="17">
        <v>451</v>
      </c>
      <c r="B2235" s="18" t="s">
        <v>126</v>
      </c>
      <c r="C2235" s="283">
        <f t="shared" si="1594"/>
        <v>0</v>
      </c>
      <c r="D2235" s="283">
        <f t="shared" si="1594"/>
        <v>0</v>
      </c>
      <c r="E2235" s="283">
        <f t="shared" si="1594"/>
        <v>0</v>
      </c>
      <c r="F2235" s="283">
        <f t="shared" si="1594"/>
        <v>0</v>
      </c>
      <c r="G2235" s="276">
        <v>3</v>
      </c>
      <c r="H2235" s="356"/>
    </row>
    <row r="2236" spans="1:8" ht="28.5" x14ac:dyDescent="0.2">
      <c r="A2236" s="19">
        <v>4511</v>
      </c>
      <c r="B2236" s="35" t="s">
        <v>126</v>
      </c>
      <c r="C2236" s="284"/>
      <c r="D2236" s="284"/>
      <c r="E2236" s="285"/>
      <c r="F2236" s="284"/>
      <c r="G2236" s="276">
        <v>4</v>
      </c>
      <c r="H2236" s="356"/>
    </row>
    <row r="2237" spans="1:8" ht="42.75" x14ac:dyDescent="0.2">
      <c r="A2237" s="11" t="s">
        <v>491</v>
      </c>
      <c r="B2237" s="12" t="s">
        <v>492</v>
      </c>
      <c r="C2237" s="280">
        <f t="shared" ref="C2237:F2237" si="1595">SUM(C2238+0)</f>
        <v>0</v>
      </c>
      <c r="D2237" s="280">
        <f t="shared" si="1595"/>
        <v>0</v>
      </c>
      <c r="E2237" s="280">
        <f t="shared" si="1595"/>
        <v>0</v>
      </c>
      <c r="F2237" s="280">
        <f t="shared" si="1595"/>
        <v>0</v>
      </c>
      <c r="G2237" s="276" t="s">
        <v>19</v>
      </c>
      <c r="H2237" s="277"/>
    </row>
    <row r="2238" spans="1:8" x14ac:dyDescent="0.2">
      <c r="A2238" s="13">
        <v>11</v>
      </c>
      <c r="B2238" s="14" t="s">
        <v>20</v>
      </c>
      <c r="C2238" s="281">
        <f t="shared" ref="C2238:F2238" si="1596">C2239</f>
        <v>0</v>
      </c>
      <c r="D2238" s="281">
        <f t="shared" si="1596"/>
        <v>0</v>
      </c>
      <c r="E2238" s="281">
        <f t="shared" si="1596"/>
        <v>0</v>
      </c>
      <c r="F2238" s="281">
        <f t="shared" si="1596"/>
        <v>0</v>
      </c>
      <c r="G2238" s="276" t="s">
        <v>21</v>
      </c>
      <c r="H2238" s="356"/>
    </row>
    <row r="2239" spans="1:8" ht="28.5" x14ac:dyDescent="0.2">
      <c r="A2239" s="15">
        <v>42</v>
      </c>
      <c r="B2239" s="507" t="s">
        <v>51</v>
      </c>
      <c r="C2239" s="505">
        <f t="shared" ref="C2239:F2240" si="1597">C2240</f>
        <v>0</v>
      </c>
      <c r="D2239" s="505">
        <f t="shared" si="1597"/>
        <v>0</v>
      </c>
      <c r="E2239" s="505">
        <f t="shared" si="1597"/>
        <v>0</v>
      </c>
      <c r="F2239" s="505">
        <f t="shared" si="1597"/>
        <v>0</v>
      </c>
      <c r="G2239" s="276">
        <v>2</v>
      </c>
      <c r="H2239" s="356"/>
    </row>
    <row r="2240" spans="1:8" x14ac:dyDescent="0.2">
      <c r="A2240" s="17">
        <v>421</v>
      </c>
      <c r="B2240" s="18" t="s">
        <v>119</v>
      </c>
      <c r="C2240" s="283">
        <f t="shared" si="1597"/>
        <v>0</v>
      </c>
      <c r="D2240" s="283">
        <f t="shared" si="1597"/>
        <v>0</v>
      </c>
      <c r="E2240" s="283">
        <f t="shared" si="1597"/>
        <v>0</v>
      </c>
      <c r="F2240" s="283">
        <f t="shared" si="1597"/>
        <v>0</v>
      </c>
      <c r="G2240" s="276">
        <v>3</v>
      </c>
      <c r="H2240" s="356"/>
    </row>
    <row r="2241" spans="1:8" x14ac:dyDescent="0.2">
      <c r="A2241" s="19">
        <v>4212</v>
      </c>
      <c r="B2241" s="508" t="s">
        <v>144</v>
      </c>
      <c r="C2241" s="348"/>
      <c r="D2241" s="348"/>
      <c r="E2241" s="349"/>
      <c r="F2241" s="348"/>
      <c r="G2241" s="276">
        <v>4</v>
      </c>
      <c r="H2241" s="356"/>
    </row>
    <row r="2242" spans="1:8" ht="44.25" customHeight="1" x14ac:dyDescent="0.2">
      <c r="A2242" s="9">
        <v>3605</v>
      </c>
      <c r="B2242" s="10" t="s">
        <v>233</v>
      </c>
      <c r="C2242" s="279">
        <f t="shared" ref="C2242:F2242" si="1598">0+C2243</f>
        <v>0</v>
      </c>
      <c r="D2242" s="279">
        <f t="shared" si="1598"/>
        <v>0</v>
      </c>
      <c r="E2242" s="279">
        <f t="shared" si="1598"/>
        <v>0</v>
      </c>
      <c r="F2242" s="279">
        <f t="shared" si="1598"/>
        <v>0</v>
      </c>
      <c r="G2242" s="276" t="s">
        <v>16</v>
      </c>
      <c r="H2242" s="277"/>
    </row>
    <row r="2243" spans="1:8" ht="28.5" x14ac:dyDescent="0.2">
      <c r="A2243" s="11" t="s">
        <v>493</v>
      </c>
      <c r="B2243" s="12" t="s">
        <v>206</v>
      </c>
      <c r="C2243" s="280">
        <f t="shared" ref="C2243:F2244" si="1599">C2244</f>
        <v>0</v>
      </c>
      <c r="D2243" s="280">
        <f t="shared" si="1599"/>
        <v>0</v>
      </c>
      <c r="E2243" s="280">
        <f t="shared" si="1599"/>
        <v>0</v>
      </c>
      <c r="F2243" s="280">
        <f t="shared" si="1599"/>
        <v>0</v>
      </c>
      <c r="G2243" s="276" t="s">
        <v>19</v>
      </c>
      <c r="H2243" s="277"/>
    </row>
    <row r="2244" spans="1:8" x14ac:dyDescent="0.2">
      <c r="A2244" s="13">
        <v>11</v>
      </c>
      <c r="B2244" s="14" t="s">
        <v>20</v>
      </c>
      <c r="C2244" s="281">
        <f t="shared" si="1599"/>
        <v>0</v>
      </c>
      <c r="D2244" s="281">
        <f t="shared" si="1599"/>
        <v>0</v>
      </c>
      <c r="E2244" s="281">
        <f t="shared" si="1599"/>
        <v>0</v>
      </c>
      <c r="F2244" s="281">
        <f t="shared" si="1599"/>
        <v>0</v>
      </c>
      <c r="G2244" s="276" t="s">
        <v>21</v>
      </c>
      <c r="H2244" s="277"/>
    </row>
    <row r="2245" spans="1:8" x14ac:dyDescent="0.2">
      <c r="A2245" s="15">
        <v>32</v>
      </c>
      <c r="B2245" s="16" t="s">
        <v>22</v>
      </c>
      <c r="C2245" s="282">
        <f t="shared" ref="C2245:D2245" si="1600">C2246+C2248</f>
        <v>0</v>
      </c>
      <c r="D2245" s="282">
        <f t="shared" si="1600"/>
        <v>0</v>
      </c>
      <c r="E2245" s="282">
        <f t="shared" ref="E2245:F2245" si="1601">E2246+E2248</f>
        <v>0</v>
      </c>
      <c r="F2245" s="282">
        <f t="shared" si="1601"/>
        <v>0</v>
      </c>
      <c r="G2245" s="276">
        <v>2</v>
      </c>
      <c r="H2245" s="277"/>
    </row>
    <row r="2246" spans="1:8" ht="42.75" x14ac:dyDescent="0.2">
      <c r="A2246" s="17" t="s">
        <v>293</v>
      </c>
      <c r="B2246" s="18" t="s">
        <v>294</v>
      </c>
      <c r="C2246" s="283">
        <f t="shared" ref="C2246:F2246" si="1602">C2247</f>
        <v>0</v>
      </c>
      <c r="D2246" s="283">
        <f t="shared" si="1602"/>
        <v>0</v>
      </c>
      <c r="E2246" s="283">
        <f t="shared" si="1602"/>
        <v>0</v>
      </c>
      <c r="F2246" s="283">
        <f t="shared" si="1602"/>
        <v>0</v>
      </c>
      <c r="G2246" s="276">
        <v>3</v>
      </c>
      <c r="H2246" s="277"/>
    </row>
    <row r="2247" spans="1:8" ht="42.75" x14ac:dyDescent="0.2">
      <c r="A2247" s="19" t="s">
        <v>295</v>
      </c>
      <c r="B2247" s="35" t="s">
        <v>296</v>
      </c>
      <c r="C2247" s="284"/>
      <c r="D2247" s="284"/>
      <c r="E2247" s="285"/>
      <c r="F2247" s="284"/>
      <c r="G2247" s="276">
        <v>4</v>
      </c>
      <c r="H2247" s="277"/>
    </row>
    <row r="2248" spans="1:8" ht="28.5" x14ac:dyDescent="0.2">
      <c r="A2248" s="52">
        <v>329</v>
      </c>
      <c r="B2248" s="28" t="s">
        <v>29</v>
      </c>
      <c r="C2248" s="121">
        <f t="shared" ref="C2248:F2248" si="1603">C2249</f>
        <v>0</v>
      </c>
      <c r="D2248" s="121">
        <f t="shared" si="1603"/>
        <v>0</v>
      </c>
      <c r="E2248" s="121">
        <f t="shared" si="1603"/>
        <v>0</v>
      </c>
      <c r="F2248" s="121">
        <f t="shared" si="1603"/>
        <v>0</v>
      </c>
      <c r="G2248" s="276">
        <v>3</v>
      </c>
      <c r="H2248" s="277"/>
    </row>
    <row r="2249" spans="1:8" x14ac:dyDescent="0.2">
      <c r="A2249" s="30">
        <v>3292</v>
      </c>
      <c r="B2249" s="65" t="s">
        <v>187</v>
      </c>
      <c r="C2249" s="226"/>
      <c r="D2249" s="226"/>
      <c r="E2249" s="188"/>
      <c r="F2249" s="226"/>
      <c r="G2249" s="276">
        <v>4</v>
      </c>
      <c r="H2249" s="277"/>
    </row>
    <row r="2250" spans="1:8" x14ac:dyDescent="0.2">
      <c r="A2250" s="258">
        <v>32328</v>
      </c>
      <c r="B2250" s="259" t="s">
        <v>494</v>
      </c>
      <c r="C2250" s="266">
        <f t="shared" ref="C2250:E2250" si="1604">SUM(C2251+C2277)</f>
        <v>0</v>
      </c>
      <c r="D2250" s="266">
        <f t="shared" si="1604"/>
        <v>0</v>
      </c>
      <c r="E2250" s="266">
        <f t="shared" si="1604"/>
        <v>0</v>
      </c>
      <c r="F2250" s="266">
        <f t="shared" ref="F2250" si="1605">SUM(F2251+F2277)</f>
        <v>0</v>
      </c>
      <c r="G2250" s="451" t="s">
        <v>14</v>
      </c>
      <c r="H2250" s="277"/>
    </row>
    <row r="2251" spans="1:8" ht="28.5" x14ac:dyDescent="0.2">
      <c r="A2251" s="9">
        <v>3602</v>
      </c>
      <c r="B2251" s="10" t="s">
        <v>131</v>
      </c>
      <c r="C2251" s="158">
        <f t="shared" ref="C2251:E2251" si="1606">C2252+0+0+C2269+0+0</f>
        <v>0</v>
      </c>
      <c r="D2251" s="158">
        <f t="shared" si="1606"/>
        <v>0</v>
      </c>
      <c r="E2251" s="158">
        <f t="shared" si="1606"/>
        <v>0</v>
      </c>
      <c r="F2251" s="158">
        <f t="shared" ref="F2251" si="1607">F2252+0+0+F2269+0+0</f>
        <v>0</v>
      </c>
      <c r="G2251" s="276" t="s">
        <v>16</v>
      </c>
      <c r="H2251" s="277"/>
    </row>
    <row r="2252" spans="1:8" ht="28.5" x14ac:dyDescent="0.2">
      <c r="A2252" s="11" t="s">
        <v>495</v>
      </c>
      <c r="B2252" s="23" t="s">
        <v>496</v>
      </c>
      <c r="C2252" s="280">
        <f t="shared" ref="C2252:F2252" si="1608">SUM(C2253+0+0)</f>
        <v>0</v>
      </c>
      <c r="D2252" s="280">
        <f t="shared" si="1608"/>
        <v>0</v>
      </c>
      <c r="E2252" s="280">
        <f t="shared" si="1608"/>
        <v>0</v>
      </c>
      <c r="F2252" s="280">
        <f t="shared" si="1608"/>
        <v>0</v>
      </c>
      <c r="G2252" s="276" t="s">
        <v>19</v>
      </c>
      <c r="H2252" s="277"/>
    </row>
    <row r="2253" spans="1:8" x14ac:dyDescent="0.2">
      <c r="A2253" s="13">
        <v>11</v>
      </c>
      <c r="B2253" s="14" t="s">
        <v>20</v>
      </c>
      <c r="C2253" s="281">
        <f t="shared" ref="C2253:E2253" si="1609">SUM(C2254+C2263+C2266)</f>
        <v>0</v>
      </c>
      <c r="D2253" s="281">
        <f t="shared" si="1609"/>
        <v>0</v>
      </c>
      <c r="E2253" s="281">
        <f t="shared" si="1609"/>
        <v>0</v>
      </c>
      <c r="F2253" s="281">
        <f t="shared" ref="F2253" si="1610">SUM(F2254+F2263+F2266)</f>
        <v>0</v>
      </c>
      <c r="G2253" s="276" t="s">
        <v>21</v>
      </c>
      <c r="H2253" s="277"/>
    </row>
    <row r="2254" spans="1:8" ht="28.5" x14ac:dyDescent="0.2">
      <c r="A2254" s="15">
        <v>42</v>
      </c>
      <c r="B2254" s="16" t="s">
        <v>51</v>
      </c>
      <c r="C2254" s="123">
        <f t="shared" ref="C2254:E2254" si="1611">SUM(C2255,C2257,C2261)</f>
        <v>0</v>
      </c>
      <c r="D2254" s="123">
        <f t="shared" si="1611"/>
        <v>0</v>
      </c>
      <c r="E2254" s="123">
        <f t="shared" si="1611"/>
        <v>0</v>
      </c>
      <c r="F2254" s="123">
        <f t="shared" ref="F2254" si="1612">SUM(F2255,F2257,F2261)</f>
        <v>0</v>
      </c>
      <c r="G2254" s="276">
        <v>2</v>
      </c>
      <c r="H2254" s="277"/>
    </row>
    <row r="2255" spans="1:8" x14ac:dyDescent="0.2">
      <c r="A2255" s="17">
        <v>421</v>
      </c>
      <c r="B2255" s="18" t="s">
        <v>143</v>
      </c>
      <c r="C2255" s="283">
        <f t="shared" ref="C2255:F2255" si="1613">SUM(C2256)</f>
        <v>0</v>
      </c>
      <c r="D2255" s="283">
        <f t="shared" si="1613"/>
        <v>0</v>
      </c>
      <c r="E2255" s="283">
        <f t="shared" si="1613"/>
        <v>0</v>
      </c>
      <c r="F2255" s="283">
        <f t="shared" si="1613"/>
        <v>0</v>
      </c>
      <c r="G2255" s="276">
        <v>3</v>
      </c>
      <c r="H2255" s="277"/>
    </row>
    <row r="2256" spans="1:8" x14ac:dyDescent="0.2">
      <c r="A2256" s="19">
        <v>4212</v>
      </c>
      <c r="B2256" s="35" t="s">
        <v>144</v>
      </c>
      <c r="C2256" s="284"/>
      <c r="D2256" s="284"/>
      <c r="E2256" s="285"/>
      <c r="F2256" s="284"/>
      <c r="G2256" s="276">
        <v>4</v>
      </c>
      <c r="H2256" s="277"/>
    </row>
    <row r="2257" spans="1:8" x14ac:dyDescent="0.2">
      <c r="A2257" s="17">
        <v>422</v>
      </c>
      <c r="B2257" s="18" t="s">
        <v>52</v>
      </c>
      <c r="C2257" s="121">
        <f t="shared" ref="C2257:E2257" si="1614">SUM(C2258:C2260)</f>
        <v>0</v>
      </c>
      <c r="D2257" s="121">
        <f t="shared" si="1614"/>
        <v>0</v>
      </c>
      <c r="E2257" s="121">
        <f t="shared" si="1614"/>
        <v>0</v>
      </c>
      <c r="F2257" s="121">
        <f t="shared" ref="F2257" si="1615">SUM(F2258:F2260)</f>
        <v>0</v>
      </c>
      <c r="G2257" s="276">
        <v>3</v>
      </c>
      <c r="H2257" s="277"/>
    </row>
    <row r="2258" spans="1:8" x14ac:dyDescent="0.2">
      <c r="A2258" s="19">
        <v>4221</v>
      </c>
      <c r="B2258" s="35" t="s">
        <v>121</v>
      </c>
      <c r="C2258" s="284"/>
      <c r="D2258" s="509"/>
      <c r="E2258" s="285"/>
      <c r="F2258" s="509"/>
      <c r="G2258" s="276">
        <v>4</v>
      </c>
      <c r="H2258" s="325"/>
    </row>
    <row r="2259" spans="1:8" ht="28.5" x14ac:dyDescent="0.2">
      <c r="A2259" s="19">
        <v>4224</v>
      </c>
      <c r="B2259" s="35" t="s">
        <v>53</v>
      </c>
      <c r="C2259" s="284"/>
      <c r="D2259" s="284"/>
      <c r="E2259" s="285"/>
      <c r="F2259" s="284"/>
      <c r="G2259" s="276">
        <v>4</v>
      </c>
      <c r="H2259" s="325"/>
    </row>
    <row r="2260" spans="1:8" ht="28.5" x14ac:dyDescent="0.2">
      <c r="A2260" s="19">
        <v>4227</v>
      </c>
      <c r="B2260" s="35" t="s">
        <v>216</v>
      </c>
      <c r="C2260" s="284"/>
      <c r="D2260" s="284"/>
      <c r="E2260" s="285"/>
      <c r="F2260" s="284"/>
      <c r="G2260" s="276">
        <v>4</v>
      </c>
      <c r="H2260" s="325"/>
    </row>
    <row r="2261" spans="1:8" x14ac:dyDescent="0.2">
      <c r="A2261" s="52">
        <v>423</v>
      </c>
      <c r="B2261" s="28" t="s">
        <v>167</v>
      </c>
      <c r="C2261" s="121">
        <f t="shared" ref="C2261:F2261" si="1616">SUM(C2262)</f>
        <v>0</v>
      </c>
      <c r="D2261" s="121">
        <f t="shared" si="1616"/>
        <v>0</v>
      </c>
      <c r="E2261" s="121">
        <f t="shared" si="1616"/>
        <v>0</v>
      </c>
      <c r="F2261" s="121">
        <f t="shared" si="1616"/>
        <v>0</v>
      </c>
      <c r="G2261" s="276">
        <v>3</v>
      </c>
      <c r="H2261" s="277"/>
    </row>
    <row r="2262" spans="1:8" ht="28.5" x14ac:dyDescent="0.2">
      <c r="A2262" s="56">
        <v>4231</v>
      </c>
      <c r="B2262" s="65" t="s">
        <v>200</v>
      </c>
      <c r="C2262" s="284"/>
      <c r="D2262" s="284"/>
      <c r="E2262" s="285"/>
      <c r="F2262" s="284"/>
      <c r="G2262" s="276">
        <v>4</v>
      </c>
      <c r="H2262" s="277"/>
    </row>
    <row r="2263" spans="1:8" ht="28.5" x14ac:dyDescent="0.2">
      <c r="A2263" s="15">
        <v>45</v>
      </c>
      <c r="B2263" s="16" t="s">
        <v>125</v>
      </c>
      <c r="C2263" s="282">
        <f t="shared" ref="C2263:F2264" si="1617">SUM(C2264)</f>
        <v>0</v>
      </c>
      <c r="D2263" s="282">
        <f t="shared" si="1617"/>
        <v>0</v>
      </c>
      <c r="E2263" s="282">
        <f t="shared" si="1617"/>
        <v>0</v>
      </c>
      <c r="F2263" s="282">
        <f t="shared" si="1617"/>
        <v>0</v>
      </c>
      <c r="G2263" s="276">
        <v>2</v>
      </c>
      <c r="H2263" s="277"/>
    </row>
    <row r="2264" spans="1:8" ht="28.5" x14ac:dyDescent="0.2">
      <c r="A2264" s="17">
        <v>451</v>
      </c>
      <c r="B2264" s="18" t="s">
        <v>126</v>
      </c>
      <c r="C2264" s="283">
        <f t="shared" si="1617"/>
        <v>0</v>
      </c>
      <c r="D2264" s="283">
        <f t="shared" si="1617"/>
        <v>0</v>
      </c>
      <c r="E2264" s="283">
        <f t="shared" si="1617"/>
        <v>0</v>
      </c>
      <c r="F2264" s="283">
        <f t="shared" si="1617"/>
        <v>0</v>
      </c>
      <c r="G2264" s="276">
        <v>3</v>
      </c>
      <c r="H2264" s="277"/>
    </row>
    <row r="2265" spans="1:8" ht="28.5" x14ac:dyDescent="0.2">
      <c r="A2265" s="19">
        <v>4511</v>
      </c>
      <c r="B2265" s="35" t="s">
        <v>126</v>
      </c>
      <c r="C2265" s="284"/>
      <c r="D2265" s="284"/>
      <c r="E2265" s="285"/>
      <c r="F2265" s="284"/>
      <c r="G2265" s="276">
        <v>4</v>
      </c>
      <c r="H2265" s="277"/>
    </row>
    <row r="2266" spans="1:8" x14ac:dyDescent="0.2">
      <c r="A2266" s="26">
        <v>54</v>
      </c>
      <c r="B2266" s="27" t="s">
        <v>483</v>
      </c>
      <c r="C2266" s="510">
        <f t="shared" ref="C2266:F2267" si="1618">C2267</f>
        <v>0</v>
      </c>
      <c r="D2266" s="510">
        <f t="shared" si="1618"/>
        <v>0</v>
      </c>
      <c r="E2266" s="510">
        <f t="shared" si="1618"/>
        <v>0</v>
      </c>
      <c r="F2266" s="510">
        <f t="shared" si="1618"/>
        <v>0</v>
      </c>
      <c r="G2266" s="276">
        <v>2</v>
      </c>
      <c r="H2266" s="277"/>
    </row>
    <row r="2267" spans="1:8" x14ac:dyDescent="0.2">
      <c r="A2267" s="52">
        <v>544</v>
      </c>
      <c r="B2267" s="28" t="s">
        <v>484</v>
      </c>
      <c r="C2267" s="511">
        <f t="shared" si="1618"/>
        <v>0</v>
      </c>
      <c r="D2267" s="511">
        <f t="shared" si="1618"/>
        <v>0</v>
      </c>
      <c r="E2267" s="511">
        <f t="shared" si="1618"/>
        <v>0</v>
      </c>
      <c r="F2267" s="511">
        <f t="shared" si="1618"/>
        <v>0</v>
      </c>
      <c r="G2267" s="276">
        <v>3</v>
      </c>
      <c r="H2267" s="277"/>
    </row>
    <row r="2268" spans="1:8" ht="28.5" x14ac:dyDescent="0.2">
      <c r="A2268" s="30">
        <v>5443</v>
      </c>
      <c r="B2268" s="65" t="s">
        <v>485</v>
      </c>
      <c r="C2268" s="512"/>
      <c r="D2268" s="512"/>
      <c r="E2268" s="513"/>
      <c r="F2268" s="512"/>
      <c r="G2268" s="276">
        <v>4</v>
      </c>
      <c r="H2268" s="277"/>
    </row>
    <row r="2269" spans="1:8" ht="28.5" x14ac:dyDescent="0.2">
      <c r="A2269" s="22" t="s">
        <v>497</v>
      </c>
      <c r="B2269" s="162" t="s">
        <v>264</v>
      </c>
      <c r="C2269" s="159">
        <f t="shared" ref="C2269:F2269" si="1619">SUM(0,C2270,0)</f>
        <v>0</v>
      </c>
      <c r="D2269" s="159">
        <f t="shared" si="1619"/>
        <v>0</v>
      </c>
      <c r="E2269" s="159">
        <f t="shared" si="1619"/>
        <v>0</v>
      </c>
      <c r="F2269" s="159">
        <f t="shared" si="1619"/>
        <v>0</v>
      </c>
      <c r="G2269" s="276" t="s">
        <v>19</v>
      </c>
      <c r="H2269" s="277"/>
    </row>
    <row r="2270" spans="1:8" x14ac:dyDescent="0.2">
      <c r="A2270" s="24">
        <v>815</v>
      </c>
      <c r="B2270" s="267" t="s">
        <v>498</v>
      </c>
      <c r="C2270" s="160">
        <f t="shared" ref="C2270:D2270" si="1620">C2271+C2274</f>
        <v>0</v>
      </c>
      <c r="D2270" s="160">
        <f t="shared" si="1620"/>
        <v>0</v>
      </c>
      <c r="E2270" s="160">
        <f>E2271+E2274</f>
        <v>0</v>
      </c>
      <c r="F2270" s="160">
        <f t="shared" ref="F2270" si="1621">F2271+F2274</f>
        <v>0</v>
      </c>
      <c r="G2270" s="276" t="s">
        <v>172</v>
      </c>
      <c r="H2270" s="277"/>
    </row>
    <row r="2271" spans="1:8" x14ac:dyDescent="0.2">
      <c r="A2271" s="161">
        <v>32</v>
      </c>
      <c r="B2271" s="514" t="s">
        <v>499</v>
      </c>
      <c r="C2271" s="123"/>
      <c r="D2271" s="123"/>
      <c r="E2271" s="123"/>
      <c r="F2271" s="123"/>
      <c r="G2271" s="276">
        <v>2</v>
      </c>
      <c r="H2271" s="277"/>
    </row>
    <row r="2272" spans="1:8" x14ac:dyDescent="0.2">
      <c r="A2272" s="52">
        <v>323</v>
      </c>
      <c r="B2272" s="28" t="s">
        <v>23</v>
      </c>
      <c r="C2272" s="121">
        <f t="shared" ref="C2272:F2272" si="1622">SUM(C2273)</f>
        <v>0</v>
      </c>
      <c r="D2272" s="121">
        <f t="shared" si="1622"/>
        <v>0</v>
      </c>
      <c r="E2272" s="121">
        <f t="shared" si="1622"/>
        <v>0</v>
      </c>
      <c r="F2272" s="121">
        <f t="shared" si="1622"/>
        <v>0</v>
      </c>
      <c r="G2272" s="276">
        <v>3</v>
      </c>
      <c r="H2272" s="277"/>
    </row>
    <row r="2273" spans="1:8" x14ac:dyDescent="0.2">
      <c r="A2273" s="30">
        <v>3239</v>
      </c>
      <c r="B2273" s="65" t="s">
        <v>27</v>
      </c>
      <c r="C2273" s="225"/>
      <c r="D2273" s="225"/>
      <c r="E2273" s="152"/>
      <c r="F2273" s="225"/>
      <c r="G2273" s="276">
        <v>4</v>
      </c>
      <c r="H2273" s="277"/>
    </row>
    <row r="2274" spans="1:8" x14ac:dyDescent="0.2">
      <c r="A2274" s="161">
        <v>45</v>
      </c>
      <c r="B2274" s="514" t="s">
        <v>500</v>
      </c>
      <c r="C2274" s="123">
        <f t="shared" ref="C2274:F2274" si="1623">C2275</f>
        <v>0</v>
      </c>
      <c r="D2274" s="123">
        <f t="shared" si="1623"/>
        <v>0</v>
      </c>
      <c r="E2274" s="123">
        <f t="shared" si="1623"/>
        <v>0</v>
      </c>
      <c r="F2274" s="123">
        <f t="shared" si="1623"/>
        <v>0</v>
      </c>
      <c r="G2274" s="276">
        <v>2</v>
      </c>
      <c r="H2274" s="277"/>
    </row>
    <row r="2275" spans="1:8" ht="28.5" x14ac:dyDescent="0.2">
      <c r="A2275" s="52">
        <v>451</v>
      </c>
      <c r="B2275" s="28" t="s">
        <v>126</v>
      </c>
      <c r="C2275" s="121">
        <f t="shared" ref="C2275:F2275" si="1624">C2276</f>
        <v>0</v>
      </c>
      <c r="D2275" s="121">
        <f t="shared" si="1624"/>
        <v>0</v>
      </c>
      <c r="E2275" s="121">
        <f t="shared" si="1624"/>
        <v>0</v>
      </c>
      <c r="F2275" s="121">
        <f t="shared" si="1624"/>
        <v>0</v>
      </c>
      <c r="G2275" s="276">
        <v>3</v>
      </c>
      <c r="H2275" s="277"/>
    </row>
    <row r="2276" spans="1:8" ht="28.5" x14ac:dyDescent="0.2">
      <c r="A2276" s="30">
        <v>4511</v>
      </c>
      <c r="B2276" s="65" t="s">
        <v>126</v>
      </c>
      <c r="C2276" s="225"/>
      <c r="D2276" s="225"/>
      <c r="E2276" s="152"/>
      <c r="F2276" s="225"/>
      <c r="G2276" s="276">
        <v>4</v>
      </c>
      <c r="H2276" s="277"/>
    </row>
    <row r="2277" spans="1:8" ht="28.5" x14ac:dyDescent="0.2">
      <c r="A2277" s="9">
        <v>3605</v>
      </c>
      <c r="B2277" s="10" t="s">
        <v>233</v>
      </c>
      <c r="C2277" s="158">
        <f t="shared" ref="C2277:F2277" si="1625">0+C2278</f>
        <v>0</v>
      </c>
      <c r="D2277" s="158">
        <f t="shared" si="1625"/>
        <v>0</v>
      </c>
      <c r="E2277" s="158">
        <f t="shared" si="1625"/>
        <v>0</v>
      </c>
      <c r="F2277" s="158">
        <f t="shared" si="1625"/>
        <v>0</v>
      </c>
      <c r="G2277" s="276" t="s">
        <v>16</v>
      </c>
      <c r="H2277" s="277"/>
    </row>
    <row r="2278" spans="1:8" ht="28.5" x14ac:dyDescent="0.2">
      <c r="A2278" s="11" t="s">
        <v>501</v>
      </c>
      <c r="B2278" s="12" t="s">
        <v>370</v>
      </c>
      <c r="C2278" s="159">
        <f t="shared" ref="C2278:F2279" si="1626">C2279</f>
        <v>0</v>
      </c>
      <c r="D2278" s="159">
        <f t="shared" si="1626"/>
        <v>0</v>
      </c>
      <c r="E2278" s="159">
        <f t="shared" si="1626"/>
        <v>0</v>
      </c>
      <c r="F2278" s="159">
        <f t="shared" si="1626"/>
        <v>0</v>
      </c>
      <c r="G2278" s="276" t="s">
        <v>19</v>
      </c>
      <c r="H2278" s="277"/>
    </row>
    <row r="2279" spans="1:8" x14ac:dyDescent="0.2">
      <c r="A2279" s="24">
        <v>11</v>
      </c>
      <c r="B2279" s="25" t="s">
        <v>20</v>
      </c>
      <c r="C2279" s="125">
        <f t="shared" si="1626"/>
        <v>0</v>
      </c>
      <c r="D2279" s="125">
        <f t="shared" si="1626"/>
        <v>0</v>
      </c>
      <c r="E2279" s="125">
        <f>E2281+E2283</f>
        <v>0</v>
      </c>
      <c r="F2279" s="125">
        <f t="shared" si="1626"/>
        <v>0</v>
      </c>
      <c r="G2279" s="276" t="s">
        <v>21</v>
      </c>
      <c r="H2279" s="277"/>
    </row>
    <row r="2280" spans="1:8" x14ac:dyDescent="0.2">
      <c r="A2280" s="26">
        <v>32</v>
      </c>
      <c r="B2280" s="27" t="s">
        <v>22</v>
      </c>
      <c r="C2280" s="123">
        <f t="shared" ref="C2280:E2280" si="1627">C2281+C2283</f>
        <v>0</v>
      </c>
      <c r="D2280" s="123">
        <f t="shared" si="1627"/>
        <v>0</v>
      </c>
      <c r="E2280" s="123">
        <f t="shared" si="1627"/>
        <v>0</v>
      </c>
      <c r="F2280" s="123">
        <f t="shared" ref="F2280" si="1628">F2281+F2283</f>
        <v>0</v>
      </c>
      <c r="G2280" s="276">
        <v>2</v>
      </c>
      <c r="H2280" s="277"/>
    </row>
    <row r="2281" spans="1:8" ht="42.75" x14ac:dyDescent="0.2">
      <c r="A2281" s="52" t="s">
        <v>293</v>
      </c>
      <c r="B2281" s="28" t="s">
        <v>294</v>
      </c>
      <c r="C2281" s="121">
        <f>C2282+C2284</f>
        <v>0</v>
      </c>
      <c r="D2281" s="121">
        <f>D2282+D2284</f>
        <v>0</v>
      </c>
      <c r="E2281" s="121">
        <f>E2282</f>
        <v>0</v>
      </c>
      <c r="F2281" s="121">
        <f>F2282+F2284</f>
        <v>0</v>
      </c>
      <c r="G2281" s="276">
        <v>3</v>
      </c>
      <c r="H2281" s="277"/>
    </row>
    <row r="2282" spans="1:8" ht="42.75" x14ac:dyDescent="0.2">
      <c r="A2282" s="30" t="s">
        <v>295</v>
      </c>
      <c r="B2282" s="65" t="s">
        <v>296</v>
      </c>
      <c r="C2282" s="225"/>
      <c r="D2282" s="225"/>
      <c r="E2282" s="152"/>
      <c r="F2282" s="225"/>
      <c r="G2282" s="276">
        <v>4</v>
      </c>
      <c r="H2282" s="277"/>
    </row>
    <row r="2283" spans="1:8" ht="28.5" x14ac:dyDescent="0.2">
      <c r="A2283" s="52">
        <v>329</v>
      </c>
      <c r="B2283" s="28" t="s">
        <v>29</v>
      </c>
      <c r="C2283" s="121"/>
      <c r="D2283" s="121"/>
      <c r="E2283" s="121">
        <f>E2284</f>
        <v>0</v>
      </c>
      <c r="F2283" s="121"/>
      <c r="G2283" s="276">
        <v>3</v>
      </c>
      <c r="H2283" s="277"/>
    </row>
    <row r="2284" spans="1:8" x14ac:dyDescent="0.2">
      <c r="A2284" s="30">
        <v>3292</v>
      </c>
      <c r="B2284" s="65" t="s">
        <v>187</v>
      </c>
      <c r="C2284" s="225"/>
      <c r="D2284" s="225"/>
      <c r="E2284" s="152"/>
      <c r="F2284" s="225"/>
      <c r="G2284" s="276">
        <v>4</v>
      </c>
      <c r="H2284" s="277"/>
    </row>
    <row r="2285" spans="1:8" x14ac:dyDescent="0.2">
      <c r="A2285" s="258">
        <v>34717</v>
      </c>
      <c r="B2285" s="259" t="s">
        <v>502</v>
      </c>
      <c r="C2285" s="278">
        <f t="shared" ref="C2285:E2285" si="1629">SUM(C2286+C2303)</f>
        <v>0</v>
      </c>
      <c r="D2285" s="278">
        <f t="shared" si="1629"/>
        <v>0</v>
      </c>
      <c r="E2285" s="278">
        <f t="shared" si="1629"/>
        <v>0</v>
      </c>
      <c r="F2285" s="278">
        <f t="shared" ref="F2285" si="1630">SUM(F2286+F2303)</f>
        <v>0</v>
      </c>
      <c r="G2285" s="451" t="s">
        <v>14</v>
      </c>
      <c r="H2285" s="277"/>
    </row>
    <row r="2286" spans="1:8" ht="28.5" x14ac:dyDescent="0.2">
      <c r="A2286" s="9">
        <v>3602</v>
      </c>
      <c r="B2286" s="10" t="s">
        <v>131</v>
      </c>
      <c r="C2286" s="279">
        <f t="shared" ref="C2286:F2287" si="1631">SUM(C2287+0)</f>
        <v>0</v>
      </c>
      <c r="D2286" s="279">
        <f t="shared" si="1631"/>
        <v>0</v>
      </c>
      <c r="E2286" s="279">
        <f t="shared" si="1631"/>
        <v>0</v>
      </c>
      <c r="F2286" s="279">
        <f t="shared" si="1631"/>
        <v>0</v>
      </c>
      <c r="G2286" s="276" t="s">
        <v>16</v>
      </c>
      <c r="H2286" s="277"/>
    </row>
    <row r="2287" spans="1:8" ht="42.75" x14ac:dyDescent="0.2">
      <c r="A2287" s="11" t="s">
        <v>503</v>
      </c>
      <c r="B2287" s="23" t="s">
        <v>504</v>
      </c>
      <c r="C2287" s="280">
        <f t="shared" si="1631"/>
        <v>0</v>
      </c>
      <c r="D2287" s="280">
        <f t="shared" si="1631"/>
        <v>0</v>
      </c>
      <c r="E2287" s="280">
        <f t="shared" si="1631"/>
        <v>0</v>
      </c>
      <c r="F2287" s="280">
        <f t="shared" si="1631"/>
        <v>0</v>
      </c>
      <c r="G2287" s="276" t="s">
        <v>19</v>
      </c>
      <c r="H2287" s="277"/>
    </row>
    <row r="2288" spans="1:8" x14ac:dyDescent="0.2">
      <c r="A2288" s="13">
        <v>11</v>
      </c>
      <c r="B2288" s="14" t="s">
        <v>20</v>
      </c>
      <c r="C2288" s="281">
        <f t="shared" ref="C2288:E2288" si="1632">SUM(C2289+C2293+C2296+C2300)</f>
        <v>0</v>
      </c>
      <c r="D2288" s="281">
        <f t="shared" si="1632"/>
        <v>0</v>
      </c>
      <c r="E2288" s="281">
        <f t="shared" si="1632"/>
        <v>0</v>
      </c>
      <c r="F2288" s="281">
        <f t="shared" ref="F2288" si="1633">SUM(F2289+F2293+F2296+F2300)</f>
        <v>0</v>
      </c>
      <c r="G2288" s="276" t="s">
        <v>21</v>
      </c>
      <c r="H2288" s="301"/>
    </row>
    <row r="2289" spans="1:8" x14ac:dyDescent="0.2">
      <c r="A2289" s="26">
        <v>32</v>
      </c>
      <c r="B2289" s="27" t="s">
        <v>22</v>
      </c>
      <c r="C2289" s="282">
        <f t="shared" ref="C2289:F2289" si="1634">C2290</f>
        <v>0</v>
      </c>
      <c r="D2289" s="282">
        <f t="shared" si="1634"/>
        <v>0</v>
      </c>
      <c r="E2289" s="282">
        <f t="shared" si="1634"/>
        <v>0</v>
      </c>
      <c r="F2289" s="282">
        <f t="shared" si="1634"/>
        <v>0</v>
      </c>
      <c r="G2289" s="276">
        <v>2</v>
      </c>
      <c r="H2289" s="277"/>
    </row>
    <row r="2290" spans="1:8" x14ac:dyDescent="0.2">
      <c r="A2290" s="52">
        <v>323</v>
      </c>
      <c r="B2290" s="28" t="s">
        <v>23</v>
      </c>
      <c r="C2290" s="283">
        <f t="shared" ref="C2290:E2290" si="1635">C2291+C2292</f>
        <v>0</v>
      </c>
      <c r="D2290" s="283">
        <f t="shared" si="1635"/>
        <v>0</v>
      </c>
      <c r="E2290" s="283">
        <f t="shared" si="1635"/>
        <v>0</v>
      </c>
      <c r="F2290" s="283">
        <f t="shared" ref="F2290" si="1636">F2291+F2292</f>
        <v>0</v>
      </c>
      <c r="G2290" s="276">
        <v>3</v>
      </c>
      <c r="H2290" s="277"/>
    </row>
    <row r="2291" spans="1:8" ht="28.5" x14ac:dyDescent="0.2">
      <c r="A2291" s="30">
        <v>3232</v>
      </c>
      <c r="B2291" s="65" t="s">
        <v>184</v>
      </c>
      <c r="C2291" s="310"/>
      <c r="D2291" s="310"/>
      <c r="E2291" s="311"/>
      <c r="F2291" s="310"/>
      <c r="G2291" s="276">
        <v>4</v>
      </c>
      <c r="H2291" s="325"/>
    </row>
    <row r="2292" spans="1:8" x14ac:dyDescent="0.2">
      <c r="A2292" s="30">
        <v>3238</v>
      </c>
      <c r="B2292" s="65" t="s">
        <v>69</v>
      </c>
      <c r="C2292" s="310"/>
      <c r="D2292" s="310"/>
      <c r="E2292" s="311"/>
      <c r="F2292" s="310"/>
      <c r="G2292" s="276">
        <v>4</v>
      </c>
      <c r="H2292" s="325"/>
    </row>
    <row r="2293" spans="1:8" ht="42.75" x14ac:dyDescent="0.2">
      <c r="A2293" s="26">
        <v>41</v>
      </c>
      <c r="B2293" s="27" t="s">
        <v>118</v>
      </c>
      <c r="C2293" s="282">
        <f t="shared" ref="C2293:F2294" si="1637">C2294</f>
        <v>0</v>
      </c>
      <c r="D2293" s="282">
        <f t="shared" si="1637"/>
        <v>0</v>
      </c>
      <c r="E2293" s="282">
        <f t="shared" si="1637"/>
        <v>0</v>
      </c>
      <c r="F2293" s="282">
        <f t="shared" si="1637"/>
        <v>0</v>
      </c>
      <c r="G2293" s="276">
        <v>2</v>
      </c>
      <c r="H2293" s="277"/>
    </row>
    <row r="2294" spans="1:8" x14ac:dyDescent="0.2">
      <c r="A2294" s="52">
        <v>412</v>
      </c>
      <c r="B2294" s="28" t="s">
        <v>119</v>
      </c>
      <c r="C2294" s="283">
        <f t="shared" si="1637"/>
        <v>0</v>
      </c>
      <c r="D2294" s="283">
        <f t="shared" si="1637"/>
        <v>0</v>
      </c>
      <c r="E2294" s="283">
        <f t="shared" si="1637"/>
        <v>0</v>
      </c>
      <c r="F2294" s="283">
        <f t="shared" si="1637"/>
        <v>0</v>
      </c>
      <c r="G2294" s="276">
        <v>3</v>
      </c>
      <c r="H2294" s="277"/>
    </row>
    <row r="2295" spans="1:8" x14ac:dyDescent="0.2">
      <c r="A2295" s="30">
        <v>4123</v>
      </c>
      <c r="B2295" s="80" t="s">
        <v>120</v>
      </c>
      <c r="C2295" s="310"/>
      <c r="D2295" s="310"/>
      <c r="E2295" s="311"/>
      <c r="F2295" s="310"/>
      <c r="G2295" s="276">
        <v>4</v>
      </c>
      <c r="H2295" s="277"/>
    </row>
    <row r="2296" spans="1:8" ht="28.5" x14ac:dyDescent="0.2">
      <c r="A2296" s="15">
        <v>42</v>
      </c>
      <c r="B2296" s="16" t="s">
        <v>51</v>
      </c>
      <c r="C2296" s="282">
        <f t="shared" ref="C2296:F2296" si="1638">SUM(C2297)</f>
        <v>0</v>
      </c>
      <c r="D2296" s="282">
        <f t="shared" si="1638"/>
        <v>0</v>
      </c>
      <c r="E2296" s="282">
        <f t="shared" si="1638"/>
        <v>0</v>
      </c>
      <c r="F2296" s="282">
        <f t="shared" si="1638"/>
        <v>0</v>
      </c>
      <c r="G2296" s="276">
        <v>2</v>
      </c>
      <c r="H2296" s="277"/>
    </row>
    <row r="2297" spans="1:8" x14ac:dyDescent="0.2">
      <c r="A2297" s="17">
        <v>422</v>
      </c>
      <c r="B2297" s="18" t="s">
        <v>52</v>
      </c>
      <c r="C2297" s="283">
        <f t="shared" ref="C2297:E2297" si="1639">SUM(C2298+C2299)</f>
        <v>0</v>
      </c>
      <c r="D2297" s="283">
        <f t="shared" si="1639"/>
        <v>0</v>
      </c>
      <c r="E2297" s="283">
        <f t="shared" si="1639"/>
        <v>0</v>
      </c>
      <c r="F2297" s="283">
        <f t="shared" ref="F2297" si="1640">SUM(F2298+F2299)</f>
        <v>0</v>
      </c>
      <c r="G2297" s="276">
        <v>3</v>
      </c>
      <c r="H2297" s="277"/>
    </row>
    <row r="2298" spans="1:8" ht="28.5" x14ac:dyDescent="0.2">
      <c r="A2298" s="19">
        <v>4224</v>
      </c>
      <c r="B2298" s="35" t="s">
        <v>53</v>
      </c>
      <c r="C2298" s="284"/>
      <c r="D2298" s="284"/>
      <c r="E2298" s="285"/>
      <c r="F2298" s="284"/>
      <c r="G2298" s="276">
        <v>4</v>
      </c>
      <c r="H2298" s="325"/>
    </row>
    <row r="2299" spans="1:8" ht="28.5" x14ac:dyDescent="0.2">
      <c r="A2299" s="30">
        <v>4227</v>
      </c>
      <c r="B2299" s="65" t="s">
        <v>216</v>
      </c>
      <c r="C2299" s="284"/>
      <c r="D2299" s="284"/>
      <c r="E2299" s="285"/>
      <c r="F2299" s="284"/>
      <c r="G2299" s="276">
        <v>4</v>
      </c>
      <c r="H2299" s="277"/>
    </row>
    <row r="2300" spans="1:8" ht="28.5" x14ac:dyDescent="0.2">
      <c r="A2300" s="15">
        <v>45</v>
      </c>
      <c r="B2300" s="16" t="s">
        <v>125</v>
      </c>
      <c r="C2300" s="282">
        <f t="shared" ref="C2300:F2301" si="1641">SUM(C2301)</f>
        <v>0</v>
      </c>
      <c r="D2300" s="282">
        <f t="shared" si="1641"/>
        <v>0</v>
      </c>
      <c r="E2300" s="282">
        <f t="shared" si="1641"/>
        <v>0</v>
      </c>
      <c r="F2300" s="282">
        <f t="shared" si="1641"/>
        <v>0</v>
      </c>
      <c r="G2300" s="276">
        <v>2</v>
      </c>
      <c r="H2300" s="301"/>
    </row>
    <row r="2301" spans="1:8" ht="28.5" x14ac:dyDescent="0.2">
      <c r="A2301" s="17">
        <v>451</v>
      </c>
      <c r="B2301" s="18" t="s">
        <v>126</v>
      </c>
      <c r="C2301" s="283">
        <f t="shared" si="1641"/>
        <v>0</v>
      </c>
      <c r="D2301" s="283">
        <f t="shared" si="1641"/>
        <v>0</v>
      </c>
      <c r="E2301" s="283">
        <f t="shared" si="1641"/>
        <v>0</v>
      </c>
      <c r="F2301" s="283">
        <f t="shared" si="1641"/>
        <v>0</v>
      </c>
      <c r="G2301" s="276">
        <v>3</v>
      </c>
      <c r="H2301" s="277"/>
    </row>
    <row r="2302" spans="1:8" ht="28.5" x14ac:dyDescent="0.2">
      <c r="A2302" s="19">
        <v>4511</v>
      </c>
      <c r="B2302" s="35" t="s">
        <v>126</v>
      </c>
      <c r="C2302" s="284"/>
      <c r="D2302" s="284"/>
      <c r="E2302" s="285"/>
      <c r="F2302" s="284"/>
      <c r="G2302" s="276">
        <v>4</v>
      </c>
      <c r="H2302" s="277"/>
    </row>
    <row r="2303" spans="1:8" ht="41.25" customHeight="1" x14ac:dyDescent="0.2">
      <c r="A2303" s="9">
        <v>3605</v>
      </c>
      <c r="B2303" s="10" t="s">
        <v>233</v>
      </c>
      <c r="C2303" s="279">
        <f t="shared" ref="C2303:F2303" si="1642">0+C2304</f>
        <v>0</v>
      </c>
      <c r="D2303" s="279">
        <f t="shared" si="1642"/>
        <v>0</v>
      </c>
      <c r="E2303" s="279">
        <f t="shared" si="1642"/>
        <v>0</v>
      </c>
      <c r="F2303" s="279">
        <f t="shared" si="1642"/>
        <v>0</v>
      </c>
      <c r="G2303" s="276" t="s">
        <v>16</v>
      </c>
      <c r="H2303" s="356"/>
    </row>
    <row r="2304" spans="1:8" ht="28.5" x14ac:dyDescent="0.2">
      <c r="A2304" s="11" t="s">
        <v>505</v>
      </c>
      <c r="B2304" s="12" t="s">
        <v>206</v>
      </c>
      <c r="C2304" s="280">
        <f t="shared" ref="C2304:F2304" si="1643">C2305</f>
        <v>0</v>
      </c>
      <c r="D2304" s="280">
        <f t="shared" si="1643"/>
        <v>0</v>
      </c>
      <c r="E2304" s="280">
        <f t="shared" si="1643"/>
        <v>0</v>
      </c>
      <c r="F2304" s="280">
        <f t="shared" si="1643"/>
        <v>0</v>
      </c>
      <c r="G2304" s="276" t="s">
        <v>19</v>
      </c>
      <c r="H2304" s="356"/>
    </row>
    <row r="2305" spans="1:8" x14ac:dyDescent="0.2">
      <c r="A2305" s="13">
        <v>11</v>
      </c>
      <c r="B2305" s="14" t="s">
        <v>20</v>
      </c>
      <c r="C2305" s="281">
        <f t="shared" ref="C2305:F2307" si="1644">C2306</f>
        <v>0</v>
      </c>
      <c r="D2305" s="281">
        <f t="shared" si="1644"/>
        <v>0</v>
      </c>
      <c r="E2305" s="281">
        <f t="shared" si="1644"/>
        <v>0</v>
      </c>
      <c r="F2305" s="281">
        <f t="shared" si="1644"/>
        <v>0</v>
      </c>
      <c r="G2305" s="276" t="s">
        <v>21</v>
      </c>
      <c r="H2305" s="356"/>
    </row>
    <row r="2306" spans="1:8" x14ac:dyDescent="0.2">
      <c r="A2306" s="15">
        <v>32</v>
      </c>
      <c r="B2306" s="16" t="s">
        <v>22</v>
      </c>
      <c r="C2306" s="282">
        <f t="shared" ref="C2306:D2306" si="1645">C2307+C2309</f>
        <v>0</v>
      </c>
      <c r="D2306" s="282">
        <f t="shared" si="1645"/>
        <v>0</v>
      </c>
      <c r="E2306" s="282">
        <f t="shared" ref="E2306:F2306" si="1646">E2307+E2309</f>
        <v>0</v>
      </c>
      <c r="F2306" s="282">
        <f t="shared" si="1646"/>
        <v>0</v>
      </c>
      <c r="G2306" s="276">
        <v>2</v>
      </c>
      <c r="H2306" s="356"/>
    </row>
    <row r="2307" spans="1:8" ht="42.75" x14ac:dyDescent="0.2">
      <c r="A2307" s="17" t="s">
        <v>293</v>
      </c>
      <c r="B2307" s="18" t="s">
        <v>294</v>
      </c>
      <c r="C2307" s="283">
        <f t="shared" si="1644"/>
        <v>0</v>
      </c>
      <c r="D2307" s="283">
        <f t="shared" si="1644"/>
        <v>0</v>
      </c>
      <c r="E2307" s="283">
        <f t="shared" si="1644"/>
        <v>0</v>
      </c>
      <c r="F2307" s="283">
        <f t="shared" si="1644"/>
        <v>0</v>
      </c>
      <c r="G2307" s="276">
        <v>3</v>
      </c>
      <c r="H2307" s="356"/>
    </row>
    <row r="2308" spans="1:8" ht="42.75" x14ac:dyDescent="0.2">
      <c r="A2308" s="19" t="s">
        <v>295</v>
      </c>
      <c r="B2308" s="35" t="s">
        <v>296</v>
      </c>
      <c r="C2308" s="284"/>
      <c r="D2308" s="284"/>
      <c r="E2308" s="285"/>
      <c r="F2308" s="284"/>
      <c r="G2308" s="276">
        <v>4</v>
      </c>
      <c r="H2308" s="356"/>
    </row>
    <row r="2309" spans="1:8" ht="11.25" customHeight="1" x14ac:dyDescent="0.2">
      <c r="A2309" s="17">
        <v>329</v>
      </c>
      <c r="B2309" s="18" t="s">
        <v>29</v>
      </c>
      <c r="C2309" s="283">
        <f t="shared" ref="C2309:F2309" si="1647">C2310</f>
        <v>0</v>
      </c>
      <c r="D2309" s="283">
        <f t="shared" si="1647"/>
        <v>0</v>
      </c>
      <c r="E2309" s="283">
        <f t="shared" si="1647"/>
        <v>0</v>
      </c>
      <c r="F2309" s="283">
        <f t="shared" si="1647"/>
        <v>0</v>
      </c>
      <c r="G2309" s="276">
        <v>3</v>
      </c>
      <c r="H2309" s="356"/>
    </row>
    <row r="2310" spans="1:8" x14ac:dyDescent="0.2">
      <c r="A2310" s="19">
        <v>3292</v>
      </c>
      <c r="B2310" s="35" t="s">
        <v>187</v>
      </c>
      <c r="C2310" s="284"/>
      <c r="D2310" s="284"/>
      <c r="E2310" s="285"/>
      <c r="F2310" s="284"/>
      <c r="G2310" s="276">
        <v>4</v>
      </c>
      <c r="H2310" s="356"/>
    </row>
    <row r="2311" spans="1:8" ht="36.75" customHeight="1" x14ac:dyDescent="0.2">
      <c r="A2311" s="258">
        <v>33185</v>
      </c>
      <c r="B2311" s="259" t="s">
        <v>506</v>
      </c>
      <c r="C2311" s="278">
        <f t="shared" ref="C2311:E2311" si="1648">SUM(C2312+C2334)</f>
        <v>0</v>
      </c>
      <c r="D2311" s="278">
        <f t="shared" si="1648"/>
        <v>0</v>
      </c>
      <c r="E2311" s="278">
        <f t="shared" si="1648"/>
        <v>0</v>
      </c>
      <c r="F2311" s="278">
        <f t="shared" ref="F2311" si="1649">SUM(F2312+F2334)</f>
        <v>0</v>
      </c>
      <c r="G2311" s="451" t="s">
        <v>14</v>
      </c>
      <c r="H2311" s="356"/>
    </row>
    <row r="2312" spans="1:8" ht="42.75" customHeight="1" x14ac:dyDescent="0.2">
      <c r="A2312" s="9">
        <v>3602</v>
      </c>
      <c r="B2312" s="10" t="s">
        <v>131</v>
      </c>
      <c r="C2312" s="279">
        <f t="shared" ref="C2312:F2312" si="1650">SUM(C2313+0)</f>
        <v>0</v>
      </c>
      <c r="D2312" s="279">
        <f t="shared" si="1650"/>
        <v>0</v>
      </c>
      <c r="E2312" s="279">
        <f t="shared" si="1650"/>
        <v>0</v>
      </c>
      <c r="F2312" s="279">
        <f t="shared" si="1650"/>
        <v>0</v>
      </c>
      <c r="G2312" s="276" t="s">
        <v>16</v>
      </c>
      <c r="H2312" s="356"/>
    </row>
    <row r="2313" spans="1:8" ht="28.5" x14ac:dyDescent="0.2">
      <c r="A2313" s="11" t="s">
        <v>507</v>
      </c>
      <c r="B2313" s="163" t="s">
        <v>508</v>
      </c>
      <c r="C2313" s="280">
        <f t="shared" ref="C2313:F2313" si="1651">SUM(C2314+0+0+0+0)</f>
        <v>0</v>
      </c>
      <c r="D2313" s="280">
        <f t="shared" si="1651"/>
        <v>0</v>
      </c>
      <c r="E2313" s="280">
        <f t="shared" si="1651"/>
        <v>0</v>
      </c>
      <c r="F2313" s="280">
        <f t="shared" si="1651"/>
        <v>0</v>
      </c>
      <c r="G2313" s="276" t="s">
        <v>19</v>
      </c>
      <c r="H2313" s="356"/>
    </row>
    <row r="2314" spans="1:8" x14ac:dyDescent="0.2">
      <c r="A2314" s="13">
        <v>11</v>
      </c>
      <c r="B2314" s="14" t="s">
        <v>20</v>
      </c>
      <c r="C2314" s="281">
        <f t="shared" ref="C2314:E2314" si="1652">SUM(C2315+C2322+C2325+C2331)</f>
        <v>0</v>
      </c>
      <c r="D2314" s="281">
        <f t="shared" si="1652"/>
        <v>0</v>
      </c>
      <c r="E2314" s="281">
        <f t="shared" si="1652"/>
        <v>0</v>
      </c>
      <c r="F2314" s="281">
        <f t="shared" ref="F2314" si="1653">SUM(F2315+F2322+F2325+F2331)</f>
        <v>0</v>
      </c>
      <c r="G2314" s="276" t="s">
        <v>21</v>
      </c>
      <c r="H2314" s="356"/>
    </row>
    <row r="2315" spans="1:8" x14ac:dyDescent="0.2">
      <c r="A2315" s="15">
        <v>32</v>
      </c>
      <c r="B2315" s="16" t="s">
        <v>22</v>
      </c>
      <c r="C2315" s="282">
        <f t="shared" ref="C2315:E2315" si="1654">C2316+C2319</f>
        <v>0</v>
      </c>
      <c r="D2315" s="282">
        <f t="shared" si="1654"/>
        <v>0</v>
      </c>
      <c r="E2315" s="282">
        <f t="shared" si="1654"/>
        <v>0</v>
      </c>
      <c r="F2315" s="282">
        <f t="shared" ref="F2315" si="1655">F2316+F2319</f>
        <v>0</v>
      </c>
      <c r="G2315" s="276">
        <v>2</v>
      </c>
      <c r="H2315" s="356"/>
    </row>
    <row r="2316" spans="1:8" x14ac:dyDescent="0.2">
      <c r="A2316" s="17">
        <v>322</v>
      </c>
      <c r="B2316" s="18" t="s">
        <v>106</v>
      </c>
      <c r="C2316" s="283">
        <f t="shared" ref="C2316:E2316" si="1656">C2317+C2318</f>
        <v>0</v>
      </c>
      <c r="D2316" s="283">
        <f t="shared" si="1656"/>
        <v>0</v>
      </c>
      <c r="E2316" s="283">
        <f t="shared" si="1656"/>
        <v>0</v>
      </c>
      <c r="F2316" s="283">
        <f t="shared" ref="F2316" si="1657">F2317+F2318</f>
        <v>0</v>
      </c>
      <c r="G2316" s="276">
        <v>3</v>
      </c>
      <c r="H2316" s="356"/>
    </row>
    <row r="2317" spans="1:8" x14ac:dyDescent="0.2">
      <c r="A2317" s="19">
        <v>3222</v>
      </c>
      <c r="B2317" s="35" t="s">
        <v>154</v>
      </c>
      <c r="C2317" s="284"/>
      <c r="D2317" s="284"/>
      <c r="E2317" s="285"/>
      <c r="F2317" s="284"/>
      <c r="G2317" s="276">
        <v>4</v>
      </c>
      <c r="H2317" s="277"/>
    </row>
    <row r="2318" spans="1:8" ht="28.5" x14ac:dyDescent="0.2">
      <c r="A2318" s="30">
        <v>3224</v>
      </c>
      <c r="B2318" s="65" t="s">
        <v>208</v>
      </c>
      <c r="C2318" s="284"/>
      <c r="D2318" s="284"/>
      <c r="E2318" s="285"/>
      <c r="F2318" s="284"/>
      <c r="G2318" s="276">
        <v>4</v>
      </c>
      <c r="H2318" s="277"/>
    </row>
    <row r="2319" spans="1:8" x14ac:dyDescent="0.2">
      <c r="A2319" s="52">
        <v>323</v>
      </c>
      <c r="B2319" s="28" t="s">
        <v>23</v>
      </c>
      <c r="C2319" s="283">
        <f t="shared" ref="C2319:E2319" si="1658">C2320+C2321</f>
        <v>0</v>
      </c>
      <c r="D2319" s="283">
        <f t="shared" si="1658"/>
        <v>0</v>
      </c>
      <c r="E2319" s="283">
        <f t="shared" si="1658"/>
        <v>0</v>
      </c>
      <c r="F2319" s="283">
        <f t="shared" ref="F2319" si="1659">F2320+F2321</f>
        <v>0</v>
      </c>
      <c r="G2319" s="276">
        <v>3</v>
      </c>
      <c r="H2319" s="277"/>
    </row>
    <row r="2320" spans="1:8" ht="28.5" x14ac:dyDescent="0.2">
      <c r="A2320" s="30">
        <v>3232</v>
      </c>
      <c r="B2320" s="65" t="s">
        <v>184</v>
      </c>
      <c r="C2320" s="284"/>
      <c r="D2320" s="284"/>
      <c r="E2320" s="285"/>
      <c r="F2320" s="284"/>
      <c r="G2320" s="276">
        <v>4</v>
      </c>
      <c r="H2320" s="277"/>
    </row>
    <row r="2321" spans="1:8" x14ac:dyDescent="0.2">
      <c r="A2321" s="30">
        <v>3238</v>
      </c>
      <c r="B2321" s="65" t="s">
        <v>69</v>
      </c>
      <c r="C2321" s="284"/>
      <c r="D2321" s="284"/>
      <c r="E2321" s="285"/>
      <c r="F2321" s="284"/>
      <c r="G2321" s="276">
        <v>4</v>
      </c>
      <c r="H2321" s="277"/>
    </row>
    <row r="2322" spans="1:8" ht="28.5" x14ac:dyDescent="0.2">
      <c r="A2322" s="26">
        <v>41</v>
      </c>
      <c r="B2322" s="27" t="s">
        <v>455</v>
      </c>
      <c r="C2322" s="282">
        <f t="shared" ref="C2322:F2323" si="1660">C2323</f>
        <v>0</v>
      </c>
      <c r="D2322" s="282">
        <f t="shared" si="1660"/>
        <v>0</v>
      </c>
      <c r="E2322" s="282">
        <f t="shared" si="1660"/>
        <v>0</v>
      </c>
      <c r="F2322" s="282">
        <f t="shared" si="1660"/>
        <v>0</v>
      </c>
      <c r="G2322" s="276">
        <v>2</v>
      </c>
      <c r="H2322" s="277"/>
    </row>
    <row r="2323" spans="1:8" ht="42.75" x14ac:dyDescent="0.2">
      <c r="A2323" s="52">
        <v>412</v>
      </c>
      <c r="B2323" s="28" t="s">
        <v>118</v>
      </c>
      <c r="C2323" s="283">
        <f t="shared" si="1660"/>
        <v>0</v>
      </c>
      <c r="D2323" s="283">
        <f t="shared" si="1660"/>
        <v>0</v>
      </c>
      <c r="E2323" s="283">
        <f t="shared" si="1660"/>
        <v>0</v>
      </c>
      <c r="F2323" s="283">
        <f t="shared" si="1660"/>
        <v>0</v>
      </c>
      <c r="G2323" s="276">
        <v>3</v>
      </c>
      <c r="H2323" s="277"/>
    </row>
    <row r="2324" spans="1:8" x14ac:dyDescent="0.2">
      <c r="A2324" s="30">
        <v>4123</v>
      </c>
      <c r="B2324" s="65" t="s">
        <v>120</v>
      </c>
      <c r="C2324" s="310"/>
      <c r="D2324" s="310"/>
      <c r="E2324" s="311"/>
      <c r="F2324" s="310"/>
      <c r="G2324" s="276">
        <v>4</v>
      </c>
      <c r="H2324" s="277"/>
    </row>
    <row r="2325" spans="1:8" ht="28.5" x14ac:dyDescent="0.2">
      <c r="A2325" s="15">
        <v>42</v>
      </c>
      <c r="B2325" s="16" t="s">
        <v>51</v>
      </c>
      <c r="C2325" s="282">
        <f t="shared" ref="C2325:F2325" si="1661">SUM(C2326)</f>
        <v>0</v>
      </c>
      <c r="D2325" s="282">
        <f t="shared" si="1661"/>
        <v>0</v>
      </c>
      <c r="E2325" s="282">
        <f t="shared" si="1661"/>
        <v>0</v>
      </c>
      <c r="F2325" s="282">
        <f t="shared" si="1661"/>
        <v>0</v>
      </c>
      <c r="G2325" s="276">
        <v>2</v>
      </c>
      <c r="H2325" s="277"/>
    </row>
    <row r="2326" spans="1:8" x14ac:dyDescent="0.2">
      <c r="A2326" s="17">
        <v>422</v>
      </c>
      <c r="B2326" s="18" t="s">
        <v>52</v>
      </c>
      <c r="C2326" s="283">
        <f t="shared" ref="C2326:E2326" si="1662">SUM(C2327:C2330)</f>
        <v>0</v>
      </c>
      <c r="D2326" s="283">
        <f t="shared" si="1662"/>
        <v>0</v>
      </c>
      <c r="E2326" s="283">
        <f t="shared" si="1662"/>
        <v>0</v>
      </c>
      <c r="F2326" s="283">
        <f t="shared" ref="F2326" si="1663">SUM(F2327:F2330)</f>
        <v>0</v>
      </c>
      <c r="G2326" s="276">
        <v>3</v>
      </c>
      <c r="H2326" s="277"/>
    </row>
    <row r="2327" spans="1:8" x14ac:dyDescent="0.2">
      <c r="A2327" s="30">
        <v>4221</v>
      </c>
      <c r="B2327" s="65" t="s">
        <v>121</v>
      </c>
      <c r="C2327" s="310"/>
      <c r="D2327" s="310"/>
      <c r="E2327" s="311"/>
      <c r="F2327" s="310"/>
      <c r="G2327" s="276">
        <v>4</v>
      </c>
      <c r="H2327" s="277"/>
    </row>
    <row r="2328" spans="1:8" ht="28.5" x14ac:dyDescent="0.2">
      <c r="A2328" s="30">
        <v>4224</v>
      </c>
      <c r="B2328" s="65" t="s">
        <v>53</v>
      </c>
      <c r="C2328" s="284"/>
      <c r="D2328" s="284"/>
      <c r="E2328" s="285"/>
      <c r="F2328" s="284"/>
      <c r="G2328" s="276">
        <v>4</v>
      </c>
      <c r="H2328" s="277"/>
    </row>
    <row r="2329" spans="1:8" x14ac:dyDescent="0.2">
      <c r="A2329" s="30">
        <v>4225</v>
      </c>
      <c r="B2329" s="65" t="s">
        <v>244</v>
      </c>
      <c r="C2329" s="284"/>
      <c r="D2329" s="284"/>
      <c r="E2329" s="285"/>
      <c r="F2329" s="284"/>
      <c r="G2329" s="276">
        <v>4</v>
      </c>
      <c r="H2329" s="277"/>
    </row>
    <row r="2330" spans="1:8" ht="28.5" x14ac:dyDescent="0.2">
      <c r="A2330" s="30">
        <v>4227</v>
      </c>
      <c r="B2330" s="65" t="s">
        <v>216</v>
      </c>
      <c r="C2330" s="284"/>
      <c r="D2330" s="284"/>
      <c r="E2330" s="285"/>
      <c r="F2330" s="284"/>
      <c r="G2330" s="276">
        <v>4</v>
      </c>
      <c r="H2330" s="277"/>
    </row>
    <row r="2331" spans="1:8" ht="28.5" x14ac:dyDescent="0.2">
      <c r="A2331" s="15">
        <v>45</v>
      </c>
      <c r="B2331" s="16" t="s">
        <v>125</v>
      </c>
      <c r="C2331" s="282">
        <f t="shared" ref="C2331:F2332" si="1664">SUM(C2332)</f>
        <v>0</v>
      </c>
      <c r="D2331" s="282">
        <f t="shared" si="1664"/>
        <v>0</v>
      </c>
      <c r="E2331" s="282">
        <f t="shared" si="1664"/>
        <v>0</v>
      </c>
      <c r="F2331" s="282">
        <f t="shared" si="1664"/>
        <v>0</v>
      </c>
      <c r="G2331" s="276">
        <v>2</v>
      </c>
      <c r="H2331" s="277"/>
    </row>
    <row r="2332" spans="1:8" ht="28.5" x14ac:dyDescent="0.2">
      <c r="A2332" s="17">
        <v>451</v>
      </c>
      <c r="B2332" s="18" t="s">
        <v>126</v>
      </c>
      <c r="C2332" s="283">
        <f t="shared" si="1664"/>
        <v>0</v>
      </c>
      <c r="D2332" s="283">
        <f t="shared" si="1664"/>
        <v>0</v>
      </c>
      <c r="E2332" s="283">
        <f t="shared" si="1664"/>
        <v>0</v>
      </c>
      <c r="F2332" s="283">
        <f t="shared" si="1664"/>
        <v>0</v>
      </c>
      <c r="G2332" s="276">
        <v>3</v>
      </c>
      <c r="H2332" s="277"/>
    </row>
    <row r="2333" spans="1:8" ht="28.5" x14ac:dyDescent="0.2">
      <c r="A2333" s="19">
        <v>4511</v>
      </c>
      <c r="B2333" s="35" t="s">
        <v>126</v>
      </c>
      <c r="C2333" s="284"/>
      <c r="D2333" s="284"/>
      <c r="E2333" s="285"/>
      <c r="F2333" s="284"/>
      <c r="G2333" s="276">
        <v>4</v>
      </c>
      <c r="H2333" s="356"/>
    </row>
    <row r="2334" spans="1:8" ht="28.5" x14ac:dyDescent="0.2">
      <c r="A2334" s="9">
        <v>3605</v>
      </c>
      <c r="B2334" s="10" t="s">
        <v>233</v>
      </c>
      <c r="C2334" s="279">
        <f t="shared" ref="C2334:F2334" si="1665">0+C2335</f>
        <v>0</v>
      </c>
      <c r="D2334" s="279">
        <f t="shared" si="1665"/>
        <v>0</v>
      </c>
      <c r="E2334" s="279">
        <f t="shared" si="1665"/>
        <v>0</v>
      </c>
      <c r="F2334" s="279">
        <f t="shared" si="1665"/>
        <v>0</v>
      </c>
      <c r="G2334" s="276" t="s">
        <v>16</v>
      </c>
      <c r="H2334" s="356"/>
    </row>
    <row r="2335" spans="1:8" ht="28.5" x14ac:dyDescent="0.2">
      <c r="A2335" s="11" t="s">
        <v>509</v>
      </c>
      <c r="B2335" s="12" t="s">
        <v>206</v>
      </c>
      <c r="C2335" s="280">
        <f t="shared" ref="C2335:F2335" si="1666">C2336</f>
        <v>0</v>
      </c>
      <c r="D2335" s="280">
        <f t="shared" si="1666"/>
        <v>0</v>
      </c>
      <c r="E2335" s="280">
        <f t="shared" si="1666"/>
        <v>0</v>
      </c>
      <c r="F2335" s="280">
        <f t="shared" si="1666"/>
        <v>0</v>
      </c>
      <c r="G2335" s="276" t="s">
        <v>19</v>
      </c>
      <c r="H2335" s="356"/>
    </row>
    <row r="2336" spans="1:8" x14ac:dyDescent="0.2">
      <c r="A2336" s="13">
        <v>11</v>
      </c>
      <c r="B2336" s="14" t="s">
        <v>20</v>
      </c>
      <c r="C2336" s="281">
        <f t="shared" ref="C2336:F2336" si="1667">C2337</f>
        <v>0</v>
      </c>
      <c r="D2336" s="281">
        <f t="shared" si="1667"/>
        <v>0</v>
      </c>
      <c r="E2336" s="281">
        <f t="shared" si="1667"/>
        <v>0</v>
      </c>
      <c r="F2336" s="281">
        <f t="shared" si="1667"/>
        <v>0</v>
      </c>
      <c r="G2336" s="276" t="s">
        <v>21</v>
      </c>
      <c r="H2336" s="356"/>
    </row>
    <row r="2337" spans="1:8" x14ac:dyDescent="0.2">
      <c r="A2337" s="15">
        <v>32</v>
      </c>
      <c r="B2337" s="16" t="s">
        <v>22</v>
      </c>
      <c r="C2337" s="282">
        <f t="shared" ref="C2337:D2337" si="1668">C2338+C2340</f>
        <v>0</v>
      </c>
      <c r="D2337" s="282">
        <f t="shared" si="1668"/>
        <v>0</v>
      </c>
      <c r="E2337" s="282">
        <f t="shared" ref="E2337:F2337" si="1669">E2338+E2340</f>
        <v>0</v>
      </c>
      <c r="F2337" s="282">
        <f t="shared" si="1669"/>
        <v>0</v>
      </c>
      <c r="G2337" s="276">
        <v>2</v>
      </c>
      <c r="H2337" s="356"/>
    </row>
    <row r="2338" spans="1:8" ht="42.75" x14ac:dyDescent="0.2">
      <c r="A2338" s="17" t="s">
        <v>293</v>
      </c>
      <c r="B2338" s="18" t="s">
        <v>294</v>
      </c>
      <c r="C2338" s="283">
        <f t="shared" ref="C2338:F2338" si="1670">C2339</f>
        <v>0</v>
      </c>
      <c r="D2338" s="283">
        <f t="shared" si="1670"/>
        <v>0</v>
      </c>
      <c r="E2338" s="283">
        <f t="shared" si="1670"/>
        <v>0</v>
      </c>
      <c r="F2338" s="283">
        <f t="shared" si="1670"/>
        <v>0</v>
      </c>
      <c r="G2338" s="276">
        <v>3</v>
      </c>
      <c r="H2338" s="356"/>
    </row>
    <row r="2339" spans="1:8" ht="42.75" x14ac:dyDescent="0.2">
      <c r="A2339" s="19" t="s">
        <v>295</v>
      </c>
      <c r="B2339" s="35" t="s">
        <v>296</v>
      </c>
      <c r="C2339" s="284"/>
      <c r="D2339" s="284"/>
      <c r="E2339" s="285"/>
      <c r="F2339" s="284"/>
      <c r="G2339" s="276">
        <v>4</v>
      </c>
      <c r="H2339" s="356"/>
    </row>
    <row r="2340" spans="1:8" ht="28.5" x14ac:dyDescent="0.2">
      <c r="A2340" s="17">
        <v>329</v>
      </c>
      <c r="B2340" s="18" t="s">
        <v>29</v>
      </c>
      <c r="C2340" s="283">
        <f t="shared" ref="C2340:F2340" si="1671">C2341</f>
        <v>0</v>
      </c>
      <c r="D2340" s="283">
        <f t="shared" si="1671"/>
        <v>0</v>
      </c>
      <c r="E2340" s="283">
        <f t="shared" si="1671"/>
        <v>0</v>
      </c>
      <c r="F2340" s="283">
        <f t="shared" si="1671"/>
        <v>0</v>
      </c>
      <c r="G2340" s="276">
        <v>3</v>
      </c>
      <c r="H2340" s="356"/>
    </row>
    <row r="2341" spans="1:8" x14ac:dyDescent="0.2">
      <c r="A2341" s="19">
        <v>3292</v>
      </c>
      <c r="B2341" s="35" t="s">
        <v>187</v>
      </c>
      <c r="C2341" s="284"/>
      <c r="D2341" s="284"/>
      <c r="E2341" s="285"/>
      <c r="F2341" s="284"/>
      <c r="G2341" s="276">
        <v>4</v>
      </c>
      <c r="H2341" s="356"/>
    </row>
    <row r="2342" spans="1:8" ht="28.5" x14ac:dyDescent="0.2">
      <c r="A2342" s="258">
        <v>37839</v>
      </c>
      <c r="B2342" s="260" t="s">
        <v>510</v>
      </c>
      <c r="C2342" s="278">
        <f t="shared" ref="C2342:E2342" si="1672">SUM(C2343+C2362)</f>
        <v>0</v>
      </c>
      <c r="D2342" s="278">
        <f t="shared" si="1672"/>
        <v>0</v>
      </c>
      <c r="E2342" s="278">
        <f t="shared" si="1672"/>
        <v>0</v>
      </c>
      <c r="F2342" s="278">
        <f t="shared" ref="F2342" si="1673">SUM(F2343+F2362)</f>
        <v>0</v>
      </c>
      <c r="G2342" s="451" t="s">
        <v>14</v>
      </c>
      <c r="H2342" s="317"/>
    </row>
    <row r="2343" spans="1:8" ht="28.5" x14ac:dyDescent="0.2">
      <c r="A2343" s="9">
        <v>3602</v>
      </c>
      <c r="B2343" s="10" t="s">
        <v>131</v>
      </c>
      <c r="C2343" s="279">
        <f t="shared" ref="C2343:F2343" si="1674">SUM(C2344+0)</f>
        <v>0</v>
      </c>
      <c r="D2343" s="279">
        <f t="shared" si="1674"/>
        <v>0</v>
      </c>
      <c r="E2343" s="279">
        <f t="shared" si="1674"/>
        <v>0</v>
      </c>
      <c r="F2343" s="279">
        <f t="shared" si="1674"/>
        <v>0</v>
      </c>
      <c r="G2343" s="276" t="s">
        <v>16</v>
      </c>
      <c r="H2343" s="277"/>
    </row>
    <row r="2344" spans="1:8" ht="57" x14ac:dyDescent="0.2">
      <c r="A2344" s="11" t="s">
        <v>511</v>
      </c>
      <c r="B2344" s="163" t="s">
        <v>512</v>
      </c>
      <c r="C2344" s="280">
        <f t="shared" ref="C2344:F2344" si="1675">SUM(C2345+0+0+0)</f>
        <v>0</v>
      </c>
      <c r="D2344" s="280">
        <f t="shared" si="1675"/>
        <v>0</v>
      </c>
      <c r="E2344" s="280">
        <f t="shared" si="1675"/>
        <v>0</v>
      </c>
      <c r="F2344" s="280">
        <f t="shared" si="1675"/>
        <v>0</v>
      </c>
      <c r="G2344" s="276" t="s">
        <v>19</v>
      </c>
      <c r="H2344" s="277"/>
    </row>
    <row r="2345" spans="1:8" x14ac:dyDescent="0.2">
      <c r="A2345" s="13">
        <v>11</v>
      </c>
      <c r="B2345" s="14" t="s">
        <v>20</v>
      </c>
      <c r="C2345" s="281">
        <f t="shared" ref="C2345:E2345" si="1676">SUM(C2346+C2349+C2352+C2357)</f>
        <v>0</v>
      </c>
      <c r="D2345" s="281">
        <f t="shared" si="1676"/>
        <v>0</v>
      </c>
      <c r="E2345" s="281">
        <f t="shared" si="1676"/>
        <v>0</v>
      </c>
      <c r="F2345" s="281">
        <f t="shared" ref="F2345" si="1677">SUM(F2346+F2349+F2352+F2357)</f>
        <v>0</v>
      </c>
      <c r="G2345" s="276" t="s">
        <v>21</v>
      </c>
      <c r="H2345" s="277"/>
    </row>
    <row r="2346" spans="1:8" x14ac:dyDescent="0.2">
      <c r="A2346" s="15">
        <v>32</v>
      </c>
      <c r="B2346" s="16" t="s">
        <v>22</v>
      </c>
      <c r="C2346" s="282">
        <f t="shared" ref="C2346:F2347" si="1678">C2347</f>
        <v>0</v>
      </c>
      <c r="D2346" s="282">
        <f t="shared" si="1678"/>
        <v>0</v>
      </c>
      <c r="E2346" s="282">
        <f t="shared" si="1678"/>
        <v>0</v>
      </c>
      <c r="F2346" s="282">
        <f t="shared" si="1678"/>
        <v>0</v>
      </c>
      <c r="G2346" s="276">
        <v>2</v>
      </c>
      <c r="H2346" s="277"/>
    </row>
    <row r="2347" spans="1:8" x14ac:dyDescent="0.2">
      <c r="A2347" s="17">
        <v>323</v>
      </c>
      <c r="B2347" s="18" t="s">
        <v>23</v>
      </c>
      <c r="C2347" s="283">
        <f t="shared" si="1678"/>
        <v>0</v>
      </c>
      <c r="D2347" s="283">
        <f t="shared" si="1678"/>
        <v>0</v>
      </c>
      <c r="E2347" s="283">
        <f t="shared" si="1678"/>
        <v>0</v>
      </c>
      <c r="F2347" s="283">
        <f t="shared" si="1678"/>
        <v>0</v>
      </c>
      <c r="G2347" s="276">
        <v>3</v>
      </c>
      <c r="H2347" s="277"/>
    </row>
    <row r="2348" spans="1:8" ht="28.5" x14ac:dyDescent="0.2">
      <c r="A2348" s="19">
        <v>3232</v>
      </c>
      <c r="B2348" s="35" t="s">
        <v>184</v>
      </c>
      <c r="C2348" s="284"/>
      <c r="D2348" s="284"/>
      <c r="E2348" s="285"/>
      <c r="F2348" s="284"/>
      <c r="G2348" s="276">
        <v>4</v>
      </c>
      <c r="H2348" s="515"/>
    </row>
    <row r="2349" spans="1:8" ht="42.75" x14ac:dyDescent="0.2">
      <c r="A2349" s="26">
        <v>41</v>
      </c>
      <c r="B2349" s="165" t="s">
        <v>118</v>
      </c>
      <c r="C2349" s="282">
        <f t="shared" ref="C2349:F2350" si="1679">C2350</f>
        <v>0</v>
      </c>
      <c r="D2349" s="282">
        <f t="shared" si="1679"/>
        <v>0</v>
      </c>
      <c r="E2349" s="282">
        <f t="shared" si="1679"/>
        <v>0</v>
      </c>
      <c r="F2349" s="282">
        <f t="shared" si="1679"/>
        <v>0</v>
      </c>
      <c r="G2349" s="276">
        <v>2</v>
      </c>
      <c r="H2349" s="277"/>
    </row>
    <row r="2350" spans="1:8" x14ac:dyDescent="0.2">
      <c r="A2350" s="52">
        <v>412</v>
      </c>
      <c r="B2350" s="28" t="s">
        <v>119</v>
      </c>
      <c r="C2350" s="283">
        <f t="shared" si="1679"/>
        <v>0</v>
      </c>
      <c r="D2350" s="283">
        <f t="shared" si="1679"/>
        <v>0</v>
      </c>
      <c r="E2350" s="283">
        <f t="shared" si="1679"/>
        <v>0</v>
      </c>
      <c r="F2350" s="283">
        <f t="shared" si="1679"/>
        <v>0</v>
      </c>
      <c r="G2350" s="276">
        <v>3</v>
      </c>
      <c r="H2350" s="277"/>
    </row>
    <row r="2351" spans="1:8" x14ac:dyDescent="0.2">
      <c r="A2351" s="30">
        <v>4123</v>
      </c>
      <c r="B2351" s="65" t="s">
        <v>120</v>
      </c>
      <c r="C2351" s="310"/>
      <c r="D2351" s="310"/>
      <c r="E2351" s="311"/>
      <c r="F2351" s="310"/>
      <c r="G2351" s="276">
        <v>4</v>
      </c>
      <c r="H2351" s="277"/>
    </row>
    <row r="2352" spans="1:8" ht="28.5" x14ac:dyDescent="0.2">
      <c r="A2352" s="15">
        <v>42</v>
      </c>
      <c r="B2352" s="16" t="s">
        <v>51</v>
      </c>
      <c r="C2352" s="282">
        <f t="shared" ref="C2352:F2352" si="1680">SUM(C2353)</f>
        <v>0</v>
      </c>
      <c r="D2352" s="282">
        <f t="shared" si="1680"/>
        <v>0</v>
      </c>
      <c r="E2352" s="282">
        <f t="shared" si="1680"/>
        <v>0</v>
      </c>
      <c r="F2352" s="282">
        <f t="shared" si="1680"/>
        <v>0</v>
      </c>
      <c r="G2352" s="276">
        <v>2</v>
      </c>
      <c r="H2352" s="277"/>
    </row>
    <row r="2353" spans="1:8" x14ac:dyDescent="0.2">
      <c r="A2353" s="17">
        <v>422</v>
      </c>
      <c r="B2353" s="18" t="s">
        <v>52</v>
      </c>
      <c r="C2353" s="283">
        <f t="shared" ref="C2353:E2353" si="1681">SUM(C2354:C2356)</f>
        <v>0</v>
      </c>
      <c r="D2353" s="283">
        <f t="shared" si="1681"/>
        <v>0</v>
      </c>
      <c r="E2353" s="283">
        <f t="shared" si="1681"/>
        <v>0</v>
      </c>
      <c r="F2353" s="283">
        <f t="shared" ref="F2353" si="1682">SUM(F2354:F2356)</f>
        <v>0</v>
      </c>
      <c r="G2353" s="276">
        <v>3</v>
      </c>
      <c r="H2353" s="277"/>
    </row>
    <row r="2354" spans="1:8" x14ac:dyDescent="0.2">
      <c r="A2354" s="30">
        <v>4221</v>
      </c>
      <c r="B2354" s="65" t="s">
        <v>121</v>
      </c>
      <c r="C2354" s="310"/>
      <c r="D2354" s="310"/>
      <c r="E2354" s="311"/>
      <c r="F2354" s="310"/>
      <c r="G2354" s="276">
        <v>4</v>
      </c>
      <c r="H2354" s="277"/>
    </row>
    <row r="2355" spans="1:8" ht="28.5" x14ac:dyDescent="0.2">
      <c r="A2355" s="19">
        <v>4224</v>
      </c>
      <c r="B2355" s="72" t="s">
        <v>53</v>
      </c>
      <c r="C2355" s="284"/>
      <c r="D2355" s="284"/>
      <c r="E2355" s="285"/>
      <c r="F2355" s="284"/>
      <c r="G2355" s="276">
        <v>4</v>
      </c>
      <c r="H2355" s="515"/>
    </row>
    <row r="2356" spans="1:8" ht="28.5" x14ac:dyDescent="0.2">
      <c r="A2356" s="19">
        <v>4227</v>
      </c>
      <c r="B2356" s="35" t="s">
        <v>216</v>
      </c>
      <c r="C2356" s="284"/>
      <c r="D2356" s="284"/>
      <c r="E2356" s="285"/>
      <c r="F2356" s="284"/>
      <c r="G2356" s="276">
        <v>4</v>
      </c>
      <c r="H2356" s="277"/>
    </row>
    <row r="2357" spans="1:8" ht="28.5" x14ac:dyDescent="0.2">
      <c r="A2357" s="15">
        <v>45</v>
      </c>
      <c r="B2357" s="16" t="s">
        <v>125</v>
      </c>
      <c r="C2357" s="282">
        <f t="shared" ref="C2357:D2357" si="1683">C2358+C2360</f>
        <v>0</v>
      </c>
      <c r="D2357" s="282">
        <f t="shared" si="1683"/>
        <v>0</v>
      </c>
      <c r="E2357" s="282">
        <f>E2358+E2360</f>
        <v>0</v>
      </c>
      <c r="F2357" s="282">
        <f t="shared" ref="F2357" si="1684">F2358+F2360</f>
        <v>0</v>
      </c>
      <c r="G2357" s="276">
        <v>2</v>
      </c>
      <c r="H2357" s="277"/>
    </row>
    <row r="2358" spans="1:8" ht="36" customHeight="1" x14ac:dyDescent="0.2">
      <c r="A2358" s="17">
        <v>451</v>
      </c>
      <c r="B2358" s="18" t="s">
        <v>126</v>
      </c>
      <c r="C2358" s="346">
        <f t="shared" ref="C2358:F2360" si="1685">SUM(C2359)</f>
        <v>0</v>
      </c>
      <c r="D2358" s="346">
        <f t="shared" si="1685"/>
        <v>0</v>
      </c>
      <c r="E2358" s="346">
        <f t="shared" si="1685"/>
        <v>0</v>
      </c>
      <c r="F2358" s="346">
        <f t="shared" si="1685"/>
        <v>0</v>
      </c>
      <c r="G2358" s="276">
        <v>3</v>
      </c>
      <c r="H2358" s="277"/>
    </row>
    <row r="2359" spans="1:8" ht="28.5" x14ac:dyDescent="0.2">
      <c r="A2359" s="19">
        <v>4511</v>
      </c>
      <c r="B2359" s="72" t="s">
        <v>126</v>
      </c>
      <c r="C2359" s="284"/>
      <c r="D2359" s="284"/>
      <c r="E2359" s="285"/>
      <c r="F2359" s="284"/>
      <c r="G2359" s="516">
        <v>4</v>
      </c>
      <c r="H2359" s="517"/>
    </row>
    <row r="2360" spans="1:8" ht="28.5" x14ac:dyDescent="0.2">
      <c r="A2360" s="17">
        <v>454</v>
      </c>
      <c r="B2360" s="18" t="s">
        <v>262</v>
      </c>
      <c r="C2360" s="346">
        <f t="shared" si="1685"/>
        <v>0</v>
      </c>
      <c r="D2360" s="346">
        <f t="shared" si="1685"/>
        <v>0</v>
      </c>
      <c r="E2360" s="346">
        <f t="shared" si="1685"/>
        <v>0</v>
      </c>
      <c r="F2360" s="346">
        <f t="shared" si="1685"/>
        <v>0</v>
      </c>
      <c r="G2360" s="276">
        <v>3</v>
      </c>
      <c r="H2360" s="517"/>
    </row>
    <row r="2361" spans="1:8" ht="28.5" x14ac:dyDescent="0.2">
      <c r="A2361" s="19">
        <v>4541</v>
      </c>
      <c r="B2361" s="72" t="s">
        <v>262</v>
      </c>
      <c r="C2361" s="284"/>
      <c r="D2361" s="284"/>
      <c r="E2361" s="285"/>
      <c r="F2361" s="284"/>
      <c r="G2361" s="516">
        <v>4</v>
      </c>
      <c r="H2361" s="517"/>
    </row>
    <row r="2362" spans="1:8" ht="28.5" x14ac:dyDescent="0.2">
      <c r="A2362" s="9">
        <v>3605</v>
      </c>
      <c r="B2362" s="10" t="s">
        <v>233</v>
      </c>
      <c r="C2362" s="279">
        <f t="shared" ref="C2362:F2362" si="1686">0+C2363</f>
        <v>0</v>
      </c>
      <c r="D2362" s="279">
        <f t="shared" si="1686"/>
        <v>0</v>
      </c>
      <c r="E2362" s="279">
        <f t="shared" si="1686"/>
        <v>0</v>
      </c>
      <c r="F2362" s="279">
        <f t="shared" si="1686"/>
        <v>0</v>
      </c>
      <c r="G2362" s="276" t="s">
        <v>16</v>
      </c>
      <c r="H2362" s="356"/>
    </row>
    <row r="2363" spans="1:8" ht="28.5" x14ac:dyDescent="0.2">
      <c r="A2363" s="11" t="s">
        <v>513</v>
      </c>
      <c r="B2363" s="12" t="s">
        <v>370</v>
      </c>
      <c r="C2363" s="280">
        <f t="shared" ref="C2363:F2363" si="1687">C2364</f>
        <v>0</v>
      </c>
      <c r="D2363" s="280">
        <f t="shared" si="1687"/>
        <v>0</v>
      </c>
      <c r="E2363" s="280">
        <f t="shared" si="1687"/>
        <v>0</v>
      </c>
      <c r="F2363" s="280">
        <f t="shared" si="1687"/>
        <v>0</v>
      </c>
      <c r="G2363" s="276" t="s">
        <v>19</v>
      </c>
      <c r="H2363" s="356"/>
    </row>
    <row r="2364" spans="1:8" x14ac:dyDescent="0.2">
      <c r="A2364" s="13">
        <v>11</v>
      </c>
      <c r="B2364" s="14" t="s">
        <v>20</v>
      </c>
      <c r="C2364" s="281">
        <f t="shared" ref="C2364:D2364" si="1688">C2365+C2370</f>
        <v>0</v>
      </c>
      <c r="D2364" s="281">
        <f t="shared" si="1688"/>
        <v>0</v>
      </c>
      <c r="E2364" s="281">
        <f t="shared" ref="E2364:F2364" si="1689">E2365+E2370</f>
        <v>0</v>
      </c>
      <c r="F2364" s="281">
        <f t="shared" si="1689"/>
        <v>0</v>
      </c>
      <c r="G2364" s="276" t="s">
        <v>21</v>
      </c>
      <c r="H2364" s="356"/>
    </row>
    <row r="2365" spans="1:8" x14ac:dyDescent="0.2">
      <c r="A2365" s="15">
        <v>31</v>
      </c>
      <c r="B2365" s="16" t="s">
        <v>94</v>
      </c>
      <c r="C2365" s="282">
        <f t="shared" ref="C2365:D2365" si="1690">C2366+C2368</f>
        <v>0</v>
      </c>
      <c r="D2365" s="282">
        <f t="shared" si="1690"/>
        <v>0</v>
      </c>
      <c r="E2365" s="282">
        <f t="shared" ref="E2365:F2365" si="1691">E2366+E2368</f>
        <v>0</v>
      </c>
      <c r="F2365" s="282">
        <f t="shared" si="1691"/>
        <v>0</v>
      </c>
      <c r="G2365" s="276">
        <v>2</v>
      </c>
      <c r="H2365" s="277"/>
    </row>
    <row r="2366" spans="1:8" x14ac:dyDescent="0.2">
      <c r="A2366" s="17">
        <v>311</v>
      </c>
      <c r="B2366" s="18" t="s">
        <v>95</v>
      </c>
      <c r="C2366" s="283">
        <f t="shared" ref="C2366:F2366" si="1692">C2367</f>
        <v>0</v>
      </c>
      <c r="D2366" s="283">
        <f t="shared" si="1692"/>
        <v>0</v>
      </c>
      <c r="E2366" s="283">
        <f t="shared" si="1692"/>
        <v>0</v>
      </c>
      <c r="F2366" s="283">
        <f t="shared" si="1692"/>
        <v>0</v>
      </c>
      <c r="G2366" s="276">
        <v>3</v>
      </c>
      <c r="H2366" s="277"/>
    </row>
    <row r="2367" spans="1:8" x14ac:dyDescent="0.2">
      <c r="A2367" s="19">
        <v>3111</v>
      </c>
      <c r="B2367" s="35" t="s">
        <v>96</v>
      </c>
      <c r="C2367" s="231"/>
      <c r="D2367" s="231"/>
      <c r="E2367" s="96"/>
      <c r="F2367" s="231"/>
      <c r="G2367" s="276">
        <v>4</v>
      </c>
      <c r="H2367" s="277"/>
    </row>
    <row r="2368" spans="1:8" x14ac:dyDescent="0.2">
      <c r="A2368" s="17">
        <v>313</v>
      </c>
      <c r="B2368" s="18" t="s">
        <v>100</v>
      </c>
      <c r="C2368" s="283">
        <f t="shared" ref="C2368:F2368" si="1693">SUM(C2369)</f>
        <v>0</v>
      </c>
      <c r="D2368" s="283">
        <f t="shared" si="1693"/>
        <v>0</v>
      </c>
      <c r="E2368" s="283">
        <f t="shared" si="1693"/>
        <v>0</v>
      </c>
      <c r="F2368" s="283">
        <f t="shared" si="1693"/>
        <v>0</v>
      </c>
      <c r="G2368" s="276">
        <v>3</v>
      </c>
      <c r="H2368" s="277"/>
    </row>
    <row r="2369" spans="1:8" ht="28.5" x14ac:dyDescent="0.2">
      <c r="A2369" s="19">
        <v>3132</v>
      </c>
      <c r="B2369" s="35" t="s">
        <v>101</v>
      </c>
      <c r="C2369" s="284"/>
      <c r="D2369" s="284"/>
      <c r="E2369" s="285"/>
      <c r="F2369" s="284"/>
      <c r="G2369" s="276">
        <v>4</v>
      </c>
      <c r="H2369" s="277"/>
    </row>
    <row r="2370" spans="1:8" x14ac:dyDescent="0.2">
      <c r="A2370" s="15">
        <v>32</v>
      </c>
      <c r="B2370" s="16" t="s">
        <v>22</v>
      </c>
      <c r="C2370" s="282">
        <f t="shared" ref="C2370:D2370" si="1694">C2371+C2373</f>
        <v>0</v>
      </c>
      <c r="D2370" s="282">
        <f t="shared" si="1694"/>
        <v>0</v>
      </c>
      <c r="E2370" s="282">
        <f t="shared" ref="E2370:F2370" si="1695">E2371+E2373</f>
        <v>0</v>
      </c>
      <c r="F2370" s="282">
        <f t="shared" si="1695"/>
        <v>0</v>
      </c>
      <c r="G2370" s="276">
        <v>2</v>
      </c>
      <c r="H2370" s="356"/>
    </row>
    <row r="2371" spans="1:8" ht="42.75" x14ac:dyDescent="0.2">
      <c r="A2371" s="17" t="s">
        <v>293</v>
      </c>
      <c r="B2371" s="18" t="s">
        <v>294</v>
      </c>
      <c r="C2371" s="283">
        <f t="shared" ref="C2371:F2371" si="1696">C2372</f>
        <v>0</v>
      </c>
      <c r="D2371" s="283">
        <f t="shared" si="1696"/>
        <v>0</v>
      </c>
      <c r="E2371" s="283">
        <f t="shared" si="1696"/>
        <v>0</v>
      </c>
      <c r="F2371" s="283">
        <f t="shared" si="1696"/>
        <v>0</v>
      </c>
      <c r="G2371" s="276">
        <v>3</v>
      </c>
      <c r="H2371" s="356"/>
    </row>
    <row r="2372" spans="1:8" ht="42.75" x14ac:dyDescent="0.2">
      <c r="A2372" s="19" t="s">
        <v>295</v>
      </c>
      <c r="B2372" s="35" t="s">
        <v>296</v>
      </c>
      <c r="C2372" s="284"/>
      <c r="D2372" s="284"/>
      <c r="E2372" s="285"/>
      <c r="F2372" s="284"/>
      <c r="G2372" s="276">
        <v>4</v>
      </c>
      <c r="H2372" s="356"/>
    </row>
    <row r="2373" spans="1:8" x14ac:dyDescent="0.2">
      <c r="A2373" s="52">
        <v>329</v>
      </c>
      <c r="B2373" s="164" t="s">
        <v>29</v>
      </c>
      <c r="C2373" s="283">
        <f t="shared" ref="C2373:F2373" si="1697">C2374</f>
        <v>0</v>
      </c>
      <c r="D2373" s="283">
        <f t="shared" si="1697"/>
        <v>0</v>
      </c>
      <c r="E2373" s="283">
        <f t="shared" si="1697"/>
        <v>0</v>
      </c>
      <c r="F2373" s="283">
        <f t="shared" si="1697"/>
        <v>0</v>
      </c>
      <c r="G2373" s="276">
        <v>3</v>
      </c>
      <c r="H2373" s="356"/>
    </row>
    <row r="2374" spans="1:8" x14ac:dyDescent="0.2">
      <c r="A2374" s="30">
        <v>3292</v>
      </c>
      <c r="B2374" s="57" t="s">
        <v>187</v>
      </c>
      <c r="C2374" s="310"/>
      <c r="D2374" s="310"/>
      <c r="E2374" s="311"/>
      <c r="F2374" s="310"/>
      <c r="G2374" s="276">
        <v>4</v>
      </c>
      <c r="H2374" s="356"/>
    </row>
    <row r="2375" spans="1:8" x14ac:dyDescent="0.2">
      <c r="A2375" s="258">
        <v>34024</v>
      </c>
      <c r="B2375" s="259" t="s">
        <v>514</v>
      </c>
      <c r="C2375" s="278">
        <f t="shared" ref="C2375:E2375" si="1698">SUM(C2376+C2385)</f>
        <v>0</v>
      </c>
      <c r="D2375" s="278">
        <f t="shared" si="1698"/>
        <v>0</v>
      </c>
      <c r="E2375" s="278">
        <f t="shared" si="1698"/>
        <v>0</v>
      </c>
      <c r="F2375" s="278">
        <f t="shared" ref="F2375" si="1699">SUM(F2376+F2385)</f>
        <v>0</v>
      </c>
      <c r="G2375" s="451" t="s">
        <v>14</v>
      </c>
      <c r="H2375" s="328"/>
    </row>
    <row r="2376" spans="1:8" ht="28.5" x14ac:dyDescent="0.2">
      <c r="A2376" s="9">
        <v>3602</v>
      </c>
      <c r="B2376" s="10" t="s">
        <v>131</v>
      </c>
      <c r="C2376" s="279">
        <f t="shared" ref="C2376:F2376" si="1700">C2377+0+0+0+0</f>
        <v>0</v>
      </c>
      <c r="D2376" s="279">
        <f t="shared" si="1700"/>
        <v>0</v>
      </c>
      <c r="E2376" s="279">
        <f t="shared" si="1700"/>
        <v>0</v>
      </c>
      <c r="F2376" s="279">
        <f t="shared" si="1700"/>
        <v>0</v>
      </c>
      <c r="G2376" s="276" t="s">
        <v>16</v>
      </c>
      <c r="H2376" s="328"/>
    </row>
    <row r="2377" spans="1:8" ht="28.5" x14ac:dyDescent="0.2">
      <c r="A2377" s="11" t="s">
        <v>515</v>
      </c>
      <c r="B2377" s="163" t="s">
        <v>516</v>
      </c>
      <c r="C2377" s="280">
        <f t="shared" ref="C2377:F2377" si="1701">SUM(C2378+0+0+0)</f>
        <v>0</v>
      </c>
      <c r="D2377" s="280">
        <f t="shared" si="1701"/>
        <v>0</v>
      </c>
      <c r="E2377" s="280">
        <f t="shared" si="1701"/>
        <v>0</v>
      </c>
      <c r="F2377" s="280">
        <f t="shared" si="1701"/>
        <v>0</v>
      </c>
      <c r="G2377" s="276" t="s">
        <v>19</v>
      </c>
      <c r="H2377" s="356"/>
    </row>
    <row r="2378" spans="1:8" x14ac:dyDescent="0.2">
      <c r="A2378" s="13">
        <v>11</v>
      </c>
      <c r="B2378" s="14" t="s">
        <v>20</v>
      </c>
      <c r="C2378" s="281">
        <f t="shared" ref="C2378:E2378" si="1702">SUM(C2379+C2382)</f>
        <v>0</v>
      </c>
      <c r="D2378" s="281">
        <f t="shared" si="1702"/>
        <v>0</v>
      </c>
      <c r="E2378" s="281">
        <f t="shared" si="1702"/>
        <v>0</v>
      </c>
      <c r="F2378" s="281">
        <f t="shared" ref="F2378" si="1703">SUM(F2379+F2382)</f>
        <v>0</v>
      </c>
      <c r="G2378" s="276" t="s">
        <v>21</v>
      </c>
      <c r="H2378" s="356"/>
    </row>
    <row r="2379" spans="1:8" ht="28.5" x14ac:dyDescent="0.2">
      <c r="A2379" s="15">
        <v>42</v>
      </c>
      <c r="B2379" s="16" t="s">
        <v>51</v>
      </c>
      <c r="C2379" s="282">
        <f t="shared" ref="C2379:F2380" si="1704">SUM(C2380)</f>
        <v>0</v>
      </c>
      <c r="D2379" s="282">
        <f t="shared" si="1704"/>
        <v>0</v>
      </c>
      <c r="E2379" s="282">
        <f t="shared" si="1704"/>
        <v>0</v>
      </c>
      <c r="F2379" s="282">
        <f t="shared" si="1704"/>
        <v>0</v>
      </c>
      <c r="G2379" s="276">
        <v>2</v>
      </c>
      <c r="H2379" s="356"/>
    </row>
    <row r="2380" spans="1:8" x14ac:dyDescent="0.2">
      <c r="A2380" s="17">
        <v>422</v>
      </c>
      <c r="B2380" s="18" t="s">
        <v>52</v>
      </c>
      <c r="C2380" s="283">
        <f t="shared" si="1704"/>
        <v>0</v>
      </c>
      <c r="D2380" s="283">
        <f t="shared" si="1704"/>
        <v>0</v>
      </c>
      <c r="E2380" s="283">
        <f t="shared" si="1704"/>
        <v>0</v>
      </c>
      <c r="F2380" s="283">
        <f t="shared" si="1704"/>
        <v>0</v>
      </c>
      <c r="G2380" s="276">
        <v>3</v>
      </c>
      <c r="H2380" s="356"/>
    </row>
    <row r="2381" spans="1:8" ht="28.5" x14ac:dyDescent="0.2">
      <c r="A2381" s="19">
        <v>4224</v>
      </c>
      <c r="B2381" s="35" t="s">
        <v>53</v>
      </c>
      <c r="C2381" s="284"/>
      <c r="D2381" s="509"/>
      <c r="E2381" s="285"/>
      <c r="F2381" s="509"/>
      <c r="G2381" s="276">
        <v>4</v>
      </c>
      <c r="H2381" s="328"/>
    </row>
    <row r="2382" spans="1:8" ht="28.5" x14ac:dyDescent="0.2">
      <c r="A2382" s="15">
        <v>45</v>
      </c>
      <c r="B2382" s="16" t="s">
        <v>125</v>
      </c>
      <c r="C2382" s="282">
        <f>SUM(C2383)</f>
        <v>0</v>
      </c>
      <c r="D2382" s="282">
        <f t="shared" ref="C2382:F2383" si="1705">SUM(D2383)</f>
        <v>0</v>
      </c>
      <c r="E2382" s="282">
        <f t="shared" si="1705"/>
        <v>0</v>
      </c>
      <c r="F2382" s="282">
        <f t="shared" si="1705"/>
        <v>0</v>
      </c>
      <c r="G2382" s="276">
        <v>2</v>
      </c>
      <c r="H2382" s="356"/>
    </row>
    <row r="2383" spans="1:8" ht="28.5" x14ac:dyDescent="0.2">
      <c r="A2383" s="17">
        <v>451</v>
      </c>
      <c r="B2383" s="18" t="s">
        <v>126</v>
      </c>
      <c r="C2383" s="283">
        <f t="shared" si="1705"/>
        <v>0</v>
      </c>
      <c r="D2383" s="283">
        <f>SUM(D2384)</f>
        <v>0</v>
      </c>
      <c r="E2383" s="283">
        <f t="shared" si="1705"/>
        <v>0</v>
      </c>
      <c r="F2383" s="283">
        <f>SUM(F2384)</f>
        <v>0</v>
      </c>
      <c r="G2383" s="276">
        <v>3</v>
      </c>
      <c r="H2383" s="356"/>
    </row>
    <row r="2384" spans="1:8" ht="28.5" x14ac:dyDescent="0.2">
      <c r="A2384" s="19">
        <v>4511</v>
      </c>
      <c r="B2384" s="35" t="s">
        <v>126</v>
      </c>
      <c r="C2384" s="284"/>
      <c r="D2384" s="509"/>
      <c r="E2384" s="285"/>
      <c r="F2384" s="509"/>
      <c r="G2384" s="276">
        <v>4</v>
      </c>
      <c r="H2384" s="356"/>
    </row>
    <row r="2385" spans="1:8" ht="28.5" x14ac:dyDescent="0.2">
      <c r="A2385" s="9">
        <v>3605</v>
      </c>
      <c r="B2385" s="10" t="s">
        <v>233</v>
      </c>
      <c r="C2385" s="279">
        <f t="shared" ref="C2385:F2385" si="1706">0+C2386</f>
        <v>0</v>
      </c>
      <c r="D2385" s="279">
        <f t="shared" si="1706"/>
        <v>0</v>
      </c>
      <c r="E2385" s="279">
        <f t="shared" si="1706"/>
        <v>0</v>
      </c>
      <c r="F2385" s="279">
        <f t="shared" si="1706"/>
        <v>0</v>
      </c>
      <c r="G2385" s="276" t="s">
        <v>16</v>
      </c>
      <c r="H2385" s="301"/>
    </row>
    <row r="2386" spans="1:8" ht="28.5" x14ac:dyDescent="0.2">
      <c r="A2386" s="11" t="s">
        <v>517</v>
      </c>
      <c r="B2386" s="12" t="s">
        <v>370</v>
      </c>
      <c r="C2386" s="280">
        <f t="shared" ref="C2386:F2386" si="1707">C2387</f>
        <v>0</v>
      </c>
      <c r="D2386" s="280">
        <f t="shared" si="1707"/>
        <v>0</v>
      </c>
      <c r="E2386" s="280">
        <f t="shared" si="1707"/>
        <v>0</v>
      </c>
      <c r="F2386" s="280">
        <f t="shared" si="1707"/>
        <v>0</v>
      </c>
      <c r="G2386" s="276" t="s">
        <v>19</v>
      </c>
      <c r="H2386" s="277"/>
    </row>
    <row r="2387" spans="1:8" x14ac:dyDescent="0.2">
      <c r="A2387" s="13">
        <v>11</v>
      </c>
      <c r="B2387" s="14" t="s">
        <v>20</v>
      </c>
      <c r="C2387" s="281">
        <f t="shared" ref="C2387:D2387" si="1708">C2388+C2393</f>
        <v>0</v>
      </c>
      <c r="D2387" s="281">
        <f t="shared" si="1708"/>
        <v>0</v>
      </c>
      <c r="E2387" s="281">
        <f t="shared" ref="E2387:F2387" si="1709">E2388+E2393</f>
        <v>0</v>
      </c>
      <c r="F2387" s="281">
        <f t="shared" si="1709"/>
        <v>0</v>
      </c>
      <c r="G2387" s="276" t="s">
        <v>21</v>
      </c>
      <c r="H2387" s="277"/>
    </row>
    <row r="2388" spans="1:8" x14ac:dyDescent="0.2">
      <c r="A2388" s="15">
        <v>31</v>
      </c>
      <c r="B2388" s="16" t="s">
        <v>94</v>
      </c>
      <c r="C2388" s="282">
        <f t="shared" ref="C2388:D2388" si="1710">C2389+C2391</f>
        <v>0</v>
      </c>
      <c r="D2388" s="282">
        <f t="shared" si="1710"/>
        <v>0</v>
      </c>
      <c r="E2388" s="282">
        <f t="shared" ref="E2388:F2388" si="1711">E2389+E2391</f>
        <v>0</v>
      </c>
      <c r="F2388" s="282">
        <f t="shared" si="1711"/>
        <v>0</v>
      </c>
      <c r="G2388" s="276">
        <v>2</v>
      </c>
      <c r="H2388" s="277"/>
    </row>
    <row r="2389" spans="1:8" x14ac:dyDescent="0.2">
      <c r="A2389" s="17">
        <v>311</v>
      </c>
      <c r="B2389" s="18" t="s">
        <v>95</v>
      </c>
      <c r="C2389" s="283">
        <f t="shared" ref="C2389:F2389" si="1712">SUM(C2390)</f>
        <v>0</v>
      </c>
      <c r="D2389" s="283">
        <f t="shared" si="1712"/>
        <v>0</v>
      </c>
      <c r="E2389" s="283">
        <f t="shared" si="1712"/>
        <v>0</v>
      </c>
      <c r="F2389" s="283">
        <f t="shared" si="1712"/>
        <v>0</v>
      </c>
      <c r="G2389" s="276">
        <v>3</v>
      </c>
      <c r="H2389" s="356"/>
    </row>
    <row r="2390" spans="1:8" x14ac:dyDescent="0.2">
      <c r="A2390" s="19">
        <v>3111</v>
      </c>
      <c r="B2390" s="35" t="s">
        <v>96</v>
      </c>
      <c r="C2390" s="284"/>
      <c r="D2390" s="284"/>
      <c r="E2390" s="285"/>
      <c r="F2390" s="284"/>
      <c r="G2390" s="276">
        <v>4</v>
      </c>
      <c r="H2390" s="356"/>
    </row>
    <row r="2391" spans="1:8" x14ac:dyDescent="0.2">
      <c r="A2391" s="17">
        <v>313</v>
      </c>
      <c r="B2391" s="18" t="s">
        <v>100</v>
      </c>
      <c r="C2391" s="283">
        <f t="shared" ref="C2391:F2391" si="1713">SUM(C2392:C2392)</f>
        <v>0</v>
      </c>
      <c r="D2391" s="283">
        <f t="shared" si="1713"/>
        <v>0</v>
      </c>
      <c r="E2391" s="283">
        <f t="shared" si="1713"/>
        <v>0</v>
      </c>
      <c r="F2391" s="283">
        <f t="shared" si="1713"/>
        <v>0</v>
      </c>
      <c r="G2391" s="276">
        <v>3</v>
      </c>
      <c r="H2391" s="356"/>
    </row>
    <row r="2392" spans="1:8" ht="28.5" x14ac:dyDescent="0.2">
      <c r="A2392" s="19">
        <v>3132</v>
      </c>
      <c r="B2392" s="35" t="s">
        <v>101</v>
      </c>
      <c r="C2392" s="284"/>
      <c r="D2392" s="284"/>
      <c r="E2392" s="285"/>
      <c r="F2392" s="284"/>
      <c r="G2392" s="276">
        <v>4</v>
      </c>
      <c r="H2392" s="356"/>
    </row>
    <row r="2393" spans="1:8" x14ac:dyDescent="0.2">
      <c r="A2393" s="15">
        <v>32</v>
      </c>
      <c r="B2393" s="16" t="s">
        <v>22</v>
      </c>
      <c r="C2393" s="282">
        <f t="shared" ref="C2393:E2393" si="1714">C2394+C2396</f>
        <v>0</v>
      </c>
      <c r="D2393" s="282">
        <f t="shared" si="1714"/>
        <v>0</v>
      </c>
      <c r="E2393" s="282">
        <f t="shared" si="1714"/>
        <v>0</v>
      </c>
      <c r="F2393" s="282">
        <f t="shared" ref="F2393" si="1715">F2394+F2396</f>
        <v>0</v>
      </c>
      <c r="G2393" s="276">
        <v>2</v>
      </c>
      <c r="H2393" s="277"/>
    </row>
    <row r="2394" spans="1:8" ht="42.75" x14ac:dyDescent="0.2">
      <c r="A2394" s="17" t="s">
        <v>293</v>
      </c>
      <c r="B2394" s="18" t="s">
        <v>294</v>
      </c>
      <c r="C2394" s="283">
        <f t="shared" ref="C2394:F2394" si="1716">C2395</f>
        <v>0</v>
      </c>
      <c r="D2394" s="283">
        <f t="shared" si="1716"/>
        <v>0</v>
      </c>
      <c r="E2394" s="283">
        <f t="shared" si="1716"/>
        <v>0</v>
      </c>
      <c r="F2394" s="283">
        <f t="shared" si="1716"/>
        <v>0</v>
      </c>
      <c r="G2394" s="276">
        <v>3</v>
      </c>
      <c r="H2394" s="277"/>
    </row>
    <row r="2395" spans="1:8" ht="42.75" x14ac:dyDescent="0.2">
      <c r="A2395" s="19" t="s">
        <v>295</v>
      </c>
      <c r="B2395" s="35" t="s">
        <v>296</v>
      </c>
      <c r="C2395" s="284"/>
      <c r="D2395" s="284"/>
      <c r="E2395" s="285"/>
      <c r="F2395" s="284"/>
      <c r="G2395" s="276">
        <v>4</v>
      </c>
      <c r="H2395" s="277"/>
    </row>
    <row r="2396" spans="1:8" ht="28.5" x14ac:dyDescent="0.2">
      <c r="A2396" s="102">
        <v>329</v>
      </c>
      <c r="B2396" s="166" t="s">
        <v>29</v>
      </c>
      <c r="C2396" s="346">
        <f t="shared" ref="C2396:F2396" si="1717">C2397</f>
        <v>0</v>
      </c>
      <c r="D2396" s="346">
        <f t="shared" si="1717"/>
        <v>0</v>
      </c>
      <c r="E2396" s="346">
        <f t="shared" si="1717"/>
        <v>0</v>
      </c>
      <c r="F2396" s="346">
        <f t="shared" si="1717"/>
        <v>0</v>
      </c>
      <c r="G2396" s="276">
        <v>3</v>
      </c>
      <c r="H2396" s="277"/>
    </row>
    <row r="2397" spans="1:8" x14ac:dyDescent="0.2">
      <c r="A2397" s="43">
        <v>3292</v>
      </c>
      <c r="B2397" s="44" t="s">
        <v>187</v>
      </c>
      <c r="C2397" s="284"/>
      <c r="D2397" s="284"/>
      <c r="E2397" s="285"/>
      <c r="F2397" s="284"/>
      <c r="G2397" s="276">
        <v>4</v>
      </c>
      <c r="H2397" s="277"/>
    </row>
    <row r="2398" spans="1:8" x14ac:dyDescent="0.2">
      <c r="A2398" s="258">
        <v>25968</v>
      </c>
      <c r="B2398" s="259" t="s">
        <v>518</v>
      </c>
      <c r="C2398" s="278">
        <f t="shared" ref="C2398:E2398" si="1718">SUM(C2399+C2420)</f>
        <v>0</v>
      </c>
      <c r="D2398" s="278">
        <f t="shared" si="1718"/>
        <v>26442</v>
      </c>
      <c r="E2398" s="278">
        <f t="shared" si="1718"/>
        <v>0</v>
      </c>
      <c r="F2398" s="278">
        <f t="shared" ref="F2398" si="1719">SUM(F2399+F2420)</f>
        <v>26442</v>
      </c>
      <c r="G2398" s="451" t="s">
        <v>14</v>
      </c>
      <c r="H2398" s="277"/>
    </row>
    <row r="2399" spans="1:8" ht="28.5" x14ac:dyDescent="0.2">
      <c r="A2399" s="9">
        <v>3602</v>
      </c>
      <c r="B2399" s="10" t="s">
        <v>131</v>
      </c>
      <c r="C2399" s="279">
        <f t="shared" ref="C2399:F2399" si="1720">SUM(C2400+0+0)</f>
        <v>0</v>
      </c>
      <c r="D2399" s="279">
        <f t="shared" si="1720"/>
        <v>26442</v>
      </c>
      <c r="E2399" s="279">
        <f t="shared" si="1720"/>
        <v>0</v>
      </c>
      <c r="F2399" s="279">
        <f t="shared" si="1720"/>
        <v>26442</v>
      </c>
      <c r="G2399" s="276" t="s">
        <v>16</v>
      </c>
      <c r="H2399" s="277"/>
    </row>
    <row r="2400" spans="1:8" ht="28.5" x14ac:dyDescent="0.2">
      <c r="A2400" s="11" t="s">
        <v>519</v>
      </c>
      <c r="B2400" s="23" t="s">
        <v>520</v>
      </c>
      <c r="C2400" s="280">
        <f t="shared" ref="C2400:F2400" si="1721">SUM(C2401+0)</f>
        <v>0</v>
      </c>
      <c r="D2400" s="280">
        <f t="shared" si="1721"/>
        <v>26442</v>
      </c>
      <c r="E2400" s="280">
        <f t="shared" si="1721"/>
        <v>0</v>
      </c>
      <c r="F2400" s="280">
        <f t="shared" si="1721"/>
        <v>26442</v>
      </c>
      <c r="G2400" s="276" t="s">
        <v>19</v>
      </c>
      <c r="H2400" s="277"/>
    </row>
    <row r="2401" spans="1:11" x14ac:dyDescent="0.2">
      <c r="A2401" s="13">
        <v>11</v>
      </c>
      <c r="B2401" s="14" t="s">
        <v>20</v>
      </c>
      <c r="C2401" s="281">
        <f t="shared" ref="C2401:D2401" si="1722">SUM(C2405+C2408+C2414+C2418+C2402)</f>
        <v>0</v>
      </c>
      <c r="D2401" s="281">
        <f t="shared" si="1722"/>
        <v>26442</v>
      </c>
      <c r="E2401" s="281">
        <f>SUM(E2405+E2408+E2414+E2418+E2402)</f>
        <v>0</v>
      </c>
      <c r="F2401" s="281">
        <f t="shared" ref="F2401" si="1723">SUM(F2405+F2408+F2414+F2418+F2402)</f>
        <v>26442</v>
      </c>
      <c r="G2401" s="276" t="s">
        <v>21</v>
      </c>
      <c r="H2401" s="277"/>
      <c r="K2401" s="5"/>
    </row>
    <row r="2402" spans="1:11" x14ac:dyDescent="0.2">
      <c r="A2402" s="15">
        <v>32</v>
      </c>
      <c r="B2402" s="16" t="s">
        <v>22</v>
      </c>
      <c r="C2402" s="414">
        <f t="shared" ref="C2402:F2403" si="1724">C2403</f>
        <v>0</v>
      </c>
      <c r="D2402" s="414">
        <f t="shared" si="1724"/>
        <v>26442</v>
      </c>
      <c r="E2402" s="414">
        <f>E2403</f>
        <v>0</v>
      </c>
      <c r="F2402" s="414">
        <f t="shared" si="1724"/>
        <v>26442</v>
      </c>
      <c r="G2402" s="276">
        <v>2</v>
      </c>
      <c r="H2402" s="277"/>
    </row>
    <row r="2403" spans="1:11" x14ac:dyDescent="0.2">
      <c r="A2403" s="17">
        <v>323</v>
      </c>
      <c r="B2403" s="18" t="s">
        <v>23</v>
      </c>
      <c r="C2403" s="346">
        <f t="shared" si="1724"/>
        <v>0</v>
      </c>
      <c r="D2403" s="346">
        <f t="shared" si="1724"/>
        <v>26442</v>
      </c>
      <c r="E2403" s="346">
        <f>E2404</f>
        <v>0</v>
      </c>
      <c r="F2403" s="346">
        <f t="shared" si="1724"/>
        <v>26442</v>
      </c>
      <c r="G2403" s="276">
        <v>3</v>
      </c>
      <c r="H2403" s="277"/>
    </row>
    <row r="2404" spans="1:11" ht="28.5" x14ac:dyDescent="0.2">
      <c r="A2404" s="19">
        <v>3232</v>
      </c>
      <c r="B2404" s="20" t="s">
        <v>184</v>
      </c>
      <c r="C2404" s="310"/>
      <c r="D2404" s="310">
        <v>26442</v>
      </c>
      <c r="E2404" s="310"/>
      <c r="F2404" s="310">
        <v>26442</v>
      </c>
      <c r="G2404" s="276">
        <v>4</v>
      </c>
      <c r="H2404" s="277"/>
    </row>
    <row r="2405" spans="1:11" x14ac:dyDescent="0.2">
      <c r="A2405" s="26">
        <v>34</v>
      </c>
      <c r="B2405" s="27" t="s">
        <v>211</v>
      </c>
      <c r="C2405" s="282">
        <f t="shared" ref="C2405:F2406" si="1725">C2406</f>
        <v>0</v>
      </c>
      <c r="D2405" s="282">
        <f t="shared" si="1725"/>
        <v>0</v>
      </c>
      <c r="E2405" s="282">
        <f t="shared" si="1725"/>
        <v>0</v>
      </c>
      <c r="F2405" s="282">
        <f t="shared" si="1725"/>
        <v>0</v>
      </c>
      <c r="G2405" s="276">
        <v>2</v>
      </c>
      <c r="H2405" s="277"/>
    </row>
    <row r="2406" spans="1:11" ht="28.5" x14ac:dyDescent="0.2">
      <c r="A2406" s="52">
        <v>342</v>
      </c>
      <c r="B2406" s="28" t="s">
        <v>275</v>
      </c>
      <c r="C2406" s="283">
        <f t="shared" si="1725"/>
        <v>0</v>
      </c>
      <c r="D2406" s="283">
        <f t="shared" si="1725"/>
        <v>0</v>
      </c>
      <c r="E2406" s="283">
        <f t="shared" si="1725"/>
        <v>0</v>
      </c>
      <c r="F2406" s="283">
        <f t="shared" si="1725"/>
        <v>0</v>
      </c>
      <c r="G2406" s="276">
        <v>3</v>
      </c>
      <c r="H2406" s="277"/>
    </row>
    <row r="2407" spans="1:11" ht="57" x14ac:dyDescent="0.2">
      <c r="A2407" s="30">
        <v>3423</v>
      </c>
      <c r="B2407" s="65" t="s">
        <v>276</v>
      </c>
      <c r="C2407" s="310"/>
      <c r="D2407" s="310"/>
      <c r="E2407" s="311"/>
      <c r="F2407" s="310"/>
      <c r="G2407" s="276">
        <v>4</v>
      </c>
      <c r="H2407" s="277"/>
    </row>
    <row r="2408" spans="1:11" ht="28.5" x14ac:dyDescent="0.2">
      <c r="A2408" s="15">
        <v>42</v>
      </c>
      <c r="B2408" s="16" t="s">
        <v>51</v>
      </c>
      <c r="C2408" s="282">
        <f t="shared" ref="C2408:E2408" si="1726">SUM(C2409+C2412)</f>
        <v>0</v>
      </c>
      <c r="D2408" s="282">
        <f t="shared" si="1726"/>
        <v>0</v>
      </c>
      <c r="E2408" s="282">
        <f t="shared" si="1726"/>
        <v>0</v>
      </c>
      <c r="F2408" s="282">
        <f t="shared" ref="F2408" si="1727">SUM(F2409+F2412)</f>
        <v>0</v>
      </c>
      <c r="G2408" s="276">
        <v>2</v>
      </c>
      <c r="H2408" s="277"/>
    </row>
    <row r="2409" spans="1:11" x14ac:dyDescent="0.2">
      <c r="A2409" s="17">
        <v>422</v>
      </c>
      <c r="B2409" s="18" t="s">
        <v>52</v>
      </c>
      <c r="C2409" s="283">
        <f t="shared" ref="C2409:E2409" si="1728">SUM(C2410+C2411)</f>
        <v>0</v>
      </c>
      <c r="D2409" s="283">
        <f t="shared" si="1728"/>
        <v>0</v>
      </c>
      <c r="E2409" s="283">
        <f t="shared" si="1728"/>
        <v>0</v>
      </c>
      <c r="F2409" s="283">
        <f t="shared" ref="F2409" si="1729">SUM(F2410+F2411)</f>
        <v>0</v>
      </c>
      <c r="G2409" s="276">
        <v>3</v>
      </c>
      <c r="H2409" s="277"/>
    </row>
    <row r="2410" spans="1:11" x14ac:dyDescent="0.2">
      <c r="A2410" s="30">
        <v>4221</v>
      </c>
      <c r="B2410" s="65" t="s">
        <v>521</v>
      </c>
      <c r="C2410" s="236"/>
      <c r="D2410" s="236"/>
      <c r="E2410" s="151"/>
      <c r="F2410" s="236"/>
      <c r="G2410" s="276">
        <v>4</v>
      </c>
      <c r="H2410" s="277"/>
    </row>
    <row r="2411" spans="1:11" ht="28.5" x14ac:dyDescent="0.2">
      <c r="A2411" s="19">
        <v>4224</v>
      </c>
      <c r="B2411" s="35" t="s">
        <v>53</v>
      </c>
      <c r="C2411" s="348"/>
      <c r="D2411" s="348"/>
      <c r="E2411" s="349"/>
      <c r="F2411" s="348"/>
      <c r="G2411" s="276">
        <v>4</v>
      </c>
      <c r="H2411" s="325"/>
      <c r="K2411" s="214"/>
    </row>
    <row r="2412" spans="1:11" x14ac:dyDescent="0.2">
      <c r="A2412" s="52">
        <v>426</v>
      </c>
      <c r="B2412" s="28" t="s">
        <v>522</v>
      </c>
      <c r="C2412" s="283">
        <f t="shared" ref="C2412:F2412" si="1730">C2413</f>
        <v>0</v>
      </c>
      <c r="D2412" s="283">
        <f t="shared" si="1730"/>
        <v>0</v>
      </c>
      <c r="E2412" s="283">
        <f t="shared" si="1730"/>
        <v>0</v>
      </c>
      <c r="F2412" s="283">
        <f t="shared" si="1730"/>
        <v>0</v>
      </c>
      <c r="G2412" s="276">
        <v>3</v>
      </c>
      <c r="H2412" s="277"/>
    </row>
    <row r="2413" spans="1:11" x14ac:dyDescent="0.2">
      <c r="A2413" s="30">
        <v>4262</v>
      </c>
      <c r="B2413" s="65" t="s">
        <v>201</v>
      </c>
      <c r="C2413" s="284"/>
      <c r="D2413" s="284"/>
      <c r="E2413" s="285"/>
      <c r="F2413" s="284"/>
      <c r="G2413" s="276">
        <v>4</v>
      </c>
      <c r="H2413" s="277"/>
    </row>
    <row r="2414" spans="1:11" ht="28.5" x14ac:dyDescent="0.2">
      <c r="A2414" s="15">
        <v>45</v>
      </c>
      <c r="B2414" s="16" t="s">
        <v>125</v>
      </c>
      <c r="C2414" s="282">
        <f t="shared" ref="C2414:F2415" si="1731">SUM(C2415)</f>
        <v>0</v>
      </c>
      <c r="D2414" s="282">
        <f t="shared" si="1731"/>
        <v>0</v>
      </c>
      <c r="E2414" s="282">
        <f t="shared" si="1731"/>
        <v>0</v>
      </c>
      <c r="F2414" s="282">
        <f t="shared" si="1731"/>
        <v>0</v>
      </c>
      <c r="G2414" s="276">
        <v>2</v>
      </c>
      <c r="H2414" s="277"/>
    </row>
    <row r="2415" spans="1:11" ht="28.5" x14ac:dyDescent="0.2">
      <c r="A2415" s="17">
        <v>451</v>
      </c>
      <c r="B2415" s="18" t="s">
        <v>126</v>
      </c>
      <c r="C2415" s="283">
        <f t="shared" si="1731"/>
        <v>0</v>
      </c>
      <c r="D2415" s="283">
        <f t="shared" si="1731"/>
        <v>0</v>
      </c>
      <c r="E2415" s="283">
        <f t="shared" si="1731"/>
        <v>0</v>
      </c>
      <c r="F2415" s="283">
        <f t="shared" si="1731"/>
        <v>0</v>
      </c>
      <c r="G2415" s="276">
        <v>3</v>
      </c>
      <c r="H2415" s="277"/>
    </row>
    <row r="2416" spans="1:11" ht="28.5" x14ac:dyDescent="0.2">
      <c r="A2416" s="19">
        <v>4511</v>
      </c>
      <c r="B2416" s="35" t="s">
        <v>126</v>
      </c>
      <c r="C2416" s="226"/>
      <c r="D2416" s="226"/>
      <c r="E2416" s="188"/>
      <c r="F2416" s="226"/>
      <c r="G2416" s="276">
        <v>4</v>
      </c>
      <c r="H2416" s="277"/>
    </row>
    <row r="2417" spans="1:8" x14ac:dyDescent="0.2">
      <c r="A2417" s="26">
        <v>54</v>
      </c>
      <c r="B2417" s="27" t="s">
        <v>483</v>
      </c>
      <c r="C2417" s="510">
        <f t="shared" ref="C2417:F2418" si="1732">C2418</f>
        <v>0</v>
      </c>
      <c r="D2417" s="510">
        <f t="shared" si="1732"/>
        <v>0</v>
      </c>
      <c r="E2417" s="510">
        <f t="shared" si="1732"/>
        <v>0</v>
      </c>
      <c r="F2417" s="510">
        <f t="shared" si="1732"/>
        <v>0</v>
      </c>
      <c r="G2417" s="276">
        <v>2</v>
      </c>
      <c r="H2417" s="277"/>
    </row>
    <row r="2418" spans="1:8" x14ac:dyDescent="0.2">
      <c r="A2418" s="52">
        <v>544</v>
      </c>
      <c r="B2418" s="28" t="s">
        <v>484</v>
      </c>
      <c r="C2418" s="511">
        <f t="shared" si="1732"/>
        <v>0</v>
      </c>
      <c r="D2418" s="511">
        <f t="shared" si="1732"/>
        <v>0</v>
      </c>
      <c r="E2418" s="511">
        <f t="shared" si="1732"/>
        <v>0</v>
      </c>
      <c r="F2418" s="511">
        <f t="shared" si="1732"/>
        <v>0</v>
      </c>
      <c r="G2418" s="276">
        <v>3</v>
      </c>
      <c r="H2418" s="277"/>
    </row>
    <row r="2419" spans="1:8" ht="28.5" x14ac:dyDescent="0.2">
      <c r="A2419" s="30">
        <v>5443</v>
      </c>
      <c r="B2419" s="65" t="s">
        <v>485</v>
      </c>
      <c r="C2419" s="226"/>
      <c r="D2419" s="226"/>
      <c r="E2419" s="188"/>
      <c r="F2419" s="226"/>
      <c r="G2419" s="276">
        <v>4</v>
      </c>
      <c r="H2419" s="277"/>
    </row>
    <row r="2420" spans="1:8" ht="28.5" x14ac:dyDescent="0.2">
      <c r="A2420" s="261">
        <v>3605</v>
      </c>
      <c r="B2420" s="262" t="s">
        <v>233</v>
      </c>
      <c r="C2420" s="279">
        <f t="shared" ref="C2420:F2420" si="1733">0+C2421</f>
        <v>0</v>
      </c>
      <c r="D2420" s="279">
        <f t="shared" si="1733"/>
        <v>0</v>
      </c>
      <c r="E2420" s="279">
        <f t="shared" si="1733"/>
        <v>0</v>
      </c>
      <c r="F2420" s="279">
        <f t="shared" si="1733"/>
        <v>0</v>
      </c>
      <c r="G2420" s="276" t="s">
        <v>16</v>
      </c>
      <c r="H2420" s="356"/>
    </row>
    <row r="2421" spans="1:8" ht="28.5" x14ac:dyDescent="0.2">
      <c r="A2421" s="11" t="s">
        <v>523</v>
      </c>
      <c r="B2421" s="12" t="s">
        <v>206</v>
      </c>
      <c r="C2421" s="280">
        <f t="shared" ref="C2421:F2424" si="1734">C2422</f>
        <v>0</v>
      </c>
      <c r="D2421" s="280">
        <f t="shared" si="1734"/>
        <v>0</v>
      </c>
      <c r="E2421" s="280">
        <f t="shared" si="1734"/>
        <v>0</v>
      </c>
      <c r="F2421" s="280">
        <f t="shared" si="1734"/>
        <v>0</v>
      </c>
      <c r="G2421" s="276" t="s">
        <v>19</v>
      </c>
      <c r="H2421" s="356"/>
    </row>
    <row r="2422" spans="1:8" x14ac:dyDescent="0.2">
      <c r="A2422" s="13">
        <v>11</v>
      </c>
      <c r="B2422" s="14" t="s">
        <v>20</v>
      </c>
      <c r="C2422" s="281">
        <f t="shared" si="1734"/>
        <v>0</v>
      </c>
      <c r="D2422" s="281">
        <f t="shared" si="1734"/>
        <v>0</v>
      </c>
      <c r="E2422" s="281">
        <f t="shared" si="1734"/>
        <v>0</v>
      </c>
      <c r="F2422" s="281">
        <f t="shared" si="1734"/>
        <v>0</v>
      </c>
      <c r="G2422" s="276" t="s">
        <v>21</v>
      </c>
      <c r="H2422" s="356"/>
    </row>
    <row r="2423" spans="1:8" x14ac:dyDescent="0.2">
      <c r="A2423" s="15">
        <v>32</v>
      </c>
      <c r="B2423" s="16" t="s">
        <v>22</v>
      </c>
      <c r="C2423" s="282">
        <f t="shared" si="1734"/>
        <v>0</v>
      </c>
      <c r="D2423" s="282">
        <f t="shared" si="1734"/>
        <v>0</v>
      </c>
      <c r="E2423" s="282">
        <f t="shared" si="1734"/>
        <v>0</v>
      </c>
      <c r="F2423" s="282">
        <f t="shared" si="1734"/>
        <v>0</v>
      </c>
      <c r="G2423" s="276">
        <v>2</v>
      </c>
      <c r="H2423" s="356"/>
    </row>
    <row r="2424" spans="1:8" ht="42.75" x14ac:dyDescent="0.2">
      <c r="A2424" s="17" t="s">
        <v>293</v>
      </c>
      <c r="B2424" s="18" t="s">
        <v>294</v>
      </c>
      <c r="C2424" s="283">
        <f t="shared" si="1734"/>
        <v>0</v>
      </c>
      <c r="D2424" s="283">
        <f t="shared" si="1734"/>
        <v>0</v>
      </c>
      <c r="E2424" s="283">
        <f t="shared" si="1734"/>
        <v>0</v>
      </c>
      <c r="F2424" s="283">
        <f t="shared" si="1734"/>
        <v>0</v>
      </c>
      <c r="G2424" s="276">
        <v>3</v>
      </c>
      <c r="H2424" s="356"/>
    </row>
    <row r="2425" spans="1:8" ht="42.75" x14ac:dyDescent="0.2">
      <c r="A2425" s="19" t="s">
        <v>295</v>
      </c>
      <c r="B2425" s="35" t="s">
        <v>296</v>
      </c>
      <c r="C2425" s="284"/>
      <c r="D2425" s="284"/>
      <c r="E2425" s="285"/>
      <c r="F2425" s="284"/>
      <c r="G2425" s="276">
        <v>4</v>
      </c>
      <c r="H2425" s="356"/>
    </row>
  </sheetData>
  <protectedRanges>
    <protectedRange algorithmName="SHA-512" hashValue="jbB27eu06CYYSDpoLzobAwOX6jHjxdUI8Q3UH/jdnktMw0c4nDMcExPASzZO0ZKFx7/2p/6VNwPV5SCxFU9S2Q==" saltValue="4w2xy1VAALM1WCg1rpx7CA==" spinCount="100000" sqref="A650:XFD733" name="Imunoloski"/>
    <protectedRange algorithmName="SHA-512" hashValue="pvmAVQrZvAxauO6HWDO0EZ5zZ4B3rqWMPgqckQHUByFLT82lTrBYKHEKfRpL/srK6Li71CQPRl5t/z/a7IdhuA==" saltValue="maDPFY0O8HE8d+GUbcKqrg==" spinCount="100000" sqref="A734:XFD890" name="HZJZ"/>
    <protectedRange algorithmName="SHA-512" hashValue="9s3pm/y9H0XXrr47G5+qJ2+7aFshyvHZEPzuzvmZVEncZ136s83mDV0yN1Z3+AtbdipLUDvKMKOq245F691v9w==" saltValue="8+vml+CPHA4KXnkRrsykVw==" spinCount="100000" sqref="A891:XFD913" name="HZTM"/>
    <protectedRange algorithmName="SHA-512" hashValue="4FlkKLSmDnpnFWYMbZ0Qe3BMJzXKKwx0rrZTT8z4bAn5LfGr0aASPZcPE4lNlkBaYXlph+6tcyEhoojU3PSJLw==" saltValue="mNrQ5pr4+gBa/GMurt1E2A==" spinCount="100000" sqref="A914:XFD1056" name="RIJEKA"/>
    <protectedRange algorithmName="SHA-512" hashValue="fXB325Tf//+Yto+hrqBO3eZPrK3TKRHWZA/bzRB67i4WHZR+Zbv67iQDOU7KNaWHhVIbd0k/Wyf6dT+UOKIQKQ==" saltValue="cDhgq/hlBdADz7ia3Pyp2g==" spinCount="100000" sqref="A1057:XFD1149" name="MERKUR"/>
    <protectedRange algorithmName="SHA-512" hashValue="z9dv5cOL5NQg8P800rgU0bdljGgOwEhgYHLRPNtLozexClZO9ct4RWWAL9BbDkvRyfpRWo7qpKT2dr0cqtDGIw==" saltValue="1mZEF9hJR9lPWYkT+eadlw==" spinCount="100000" sqref="G1319 G1391 G1604 A1150:XFD1228" name="MILOSRDNICE"/>
    <protectedRange algorithmName="SHA-512" hashValue="mqLczZUws/L0WufGJ8wpT0NwpzCdOIpJcv7h38kTOSO4KolJlYbwd7nTsGwmFbm+h3JePIdSgQMwXYPU4VGJuw==" saltValue="je6jhDYk6k0NEYjt5UvSKg==" spinCount="100000" sqref="A1229:XFD1268" name="OSIJEK"/>
    <protectedRange algorithmName="SHA-512" hashValue="FVUcGTGsjGqiyb8aJQrazEZYnar3BgdUOGnl/56UXxldbGc/XMZbnAluU6g0m1RhIdEUP5zHSh2MeX2kXtfZfw==" saltValue="NUtQ9eUy8manmAZafX6ezg==" spinCount="100000" sqref="I1319:XFD1341 G1320:H1341 G1269:XFD1318 H1319 A1269:F1341" name="SPLIT"/>
    <protectedRange algorithmName="SHA-512" hashValue="rjbn4ez/H06c1PwaUS4rIzW7SAJ+5h0Af+dw1cV2EACEaytJgKabctfpy4t35hMinSNrCph6v71PLT+Z5gNSPA==" saltValue="QicxPAeAhPRH+dhUiNAB0A==" spinCount="100000" sqref="A1342:XFD1364" name="LOVRAN"/>
    <protectedRange algorithmName="SHA-512" hashValue="dWgjaYbT0B5n+g9U1WC+kXbJYR5YucJzCI0xR1j0oKpiCCaDA1oOu0W+BXITRnsSnOWY963ULlzKtwYXvSue7g==" saltValue="61E7epl87XDo80W7l6LyWA==" spinCount="100000" sqref="I1365:XFD1447 H1391 G1392:H1447 G1365:H1390 A1365:F1447" name="MIHALJEVIC"/>
    <protectedRange algorithmName="SHA-512" hashValue="qCXS2Kq62Vl95ULuFN5RR1MyEOi1Mchz5+sBgMnDdTGAs0eBjiLjal0HEypZa8acZgTRL8RE9bPxkZVajud9ZA==" saltValue="gvemv4+Z0bndhuYEiRph4w==" spinCount="100000" sqref="A1448:XFD1522" name="DUBRAVA"/>
    <protectedRange algorithmName="SHA-512" hashValue="2bMumXokr5kggRlmNgPSk4aZOcHch0WQcrsTnUdNWmedyGbA7NzlRqXk5deGa99sUqFzllGffGvra+tZQPpVoA==" saltValue="c/lNzcTpuPqamYzyJOLQGA==" spinCount="100000" sqref="G1763 I1604:XFD1608 H1604 A1523:F1608 G1605:H1608 G1523:XFD1603" name="ZAGREB"/>
    <protectedRange algorithmName="SHA-512" hashValue="XsGMOXtxybxaWQVYVtQ6gKTkA3tzr5S2C4msW+DSgpjWVISKtrzHBGGvwQ2TvrDOcpQndBREW/cfkBbagLFXlg==" saltValue="Qt+8neZLJX14S4kK8+jKVA==" spinCount="100000" sqref="A1609:XFD1629" name="MUP"/>
    <protectedRange algorithmName="SHA-512" hashValue="AJbQnNWrXS+T0tbeaYzzZE4vgHT4hih4G20da50/q8QfvzwhTvrfcWTB+wJPxWkMsp1A5LxcElTQiw74zapBCQ==" saltValue="WPzBJE5C/nwCxHCTSM/b4g==" spinCount="100000" sqref="A1630:XFD1726" name="HZHM"/>
    <protectedRange algorithmName="SHA-512" hashValue="c7AHKbejGCRHhnSsyZVkRJpmdQyo2IEQanYelVFW/Y1NX/dsgZ8644vMN4qMvXBgcvXZLiynZ/usMfXhWhd51g==" saltValue="NjtxbZDrPB8e5WPzQjWzlA==" spinCount="100000" sqref="A1727:XFD1751" name="VUKOVAR"/>
    <protectedRange algorithmName="SHA-512" hashValue="EVNN9ehMlkTJAvrfS9mo466wZMxpR5iKrWHWeMiqN46aZWLjMsSko7T0/la8IfTmcEHG5SrhFZWorGCuv9sHSw==" saltValue="vvE7LeMduXszeflm/+rh/Q==" spinCount="100000" sqref="G1764:H1771 A1752:F1771 H1763 I1752:XFD1771 G1752:H1762" name="DJECJE"/>
    <protectedRange algorithmName="SHA-512" hashValue="kRLoMKWCyFTxO1s25kxs43uB2OVMSJrMfoTxBfREvWA5LfHQcdDqV7k9uKxKYpqEebkMHfiH7KHMO3nuJn4S2g==" saltValue="sh2JYAl0kFnNUKyOJlO/OA==" spinCount="100000" sqref="I1772:XFD1797 A1772:H1800" name="GOSPIC"/>
    <protectedRange algorithmName="SHA-512" hashValue="uaN0lfC8mVGhQ6Cvz6DJhj8rNJjNHnV1lGq16wl3t6oQqq9JgFKeKKTkS0LrYGZiw37XqpnUkY5OLQVcJi8RhA==" saltValue="k6o56Xnjd3Juw793VcA/Sw==" spinCount="100000" sqref="I1798:XFD1819 A1801:H1820" name="PAKRAC"/>
    <protectedRange algorithmName="SHA-512" hashValue="1rqFYEKxNaCYdEpWTmeNW0QiJ1P9d8FCfPRRLOzhzDb611ynPlBdRMoeJbQfW4FIudnw4915KtWbuUI01ZM8Gg==" saltValue="Wapz1kzEskewa8X+0Net/Q==" spinCount="100000" sqref="I1820:XFD1846 A1821:H1847" name="KNIN"/>
    <protectedRange algorithmName="SHA-512" hashValue="0MHyqwKVi9SuVmUEVWFeXQx7EJyfeAOv0Y2mEqTzN3fmm3v1KWwSPAWWByHY6dODB6O5jYLLFcaSvybwvseayw==" saltValue="cggv2NAe2kM8JCGl38SNPw==" spinCount="100000" sqref="I1847:XFD1884 A1848:H1885" name="BJELOVAR"/>
    <protectedRange algorithmName="SHA-512" hashValue="TSvIs33EDnW2qeXpUaAplgPhjwgfr+kbl2uTCzQSaVAQQaCMKCmM9yjWFjab5PhUMxY2ZoPdKhOnmPkOgSko9Q==" saltValue="TSLbwEbtHALfXiC/IjO22w==" spinCount="100000" sqref="I1885:XFD1908 A1886:H1909" name="CAKOVEC"/>
    <protectedRange algorithmName="SHA-512" hashValue="4q/V2CIxTZw89Wo9sM8fMn3+TnBMXhsO76aqrySTmE+9eVU4N80BGlUIoejh1l/M/9ZfC9mSfS3Lu73+xUST0Q==" saltValue="8T9EyUSIu0uiKcroUXbArQ==" spinCount="100000" sqref="I1909:XFD1909 I1935:XFD1946 A1935:H1947 A1910:XFD1922" name="DUBROVNIK"/>
    <protectedRange algorithmName="SHA-512" hashValue="0pPfk0+QkZl3nBBgwirkb3HhbfvZKAq7pd6HSBBXTAYvbNf0u7lG5GOtRUVJQNg6WjjEwaTNX9NIck/MPxHnOw==" saltValue="+fwAk0mSNdCM9rbRPS61dg==" spinCount="100000" sqref="I1947:XFD1970 A1948:H1971" name="KARLOVAC"/>
    <protectedRange algorithmName="SHA-512" hashValue="nZ5j8ABA9Vq3csimzGM7OZ0wdmhhsQPRsFcC+mUq/dZceB9+DUqml7nQuXRksGbuX9qkpUN0Vtf/YMen6RuB9A==" saltValue="YGtTAF3aiOstICSAAk+i0g==" spinCount="100000" sqref="I1971:XFD1999 A1972:H2000" name="KOPRIVNICA"/>
    <protectedRange algorithmName="SHA-512" hashValue="k++1zgdGxedHpuMNfyiD2UzfXJJ3G7FGSeoKoJF1nx9Gllv93HI+tXmjkBhWtbzHcaCw+AWnZ2dIYSzzr7mm9Q==" saltValue="hlhMSg9g7DFDWWUzBR5OFg==" spinCount="100000" sqref="I2000:XFD2026 A2001:H2027" name="NASICE"/>
    <protectedRange algorithmName="SHA-512" hashValue="sZDoDGOuPQ2wxluD20qlfArnZwwLVVkQn/1M3c+bQIRcjdHQCqqEeQ9KYOf5ohkfcgJqu2STYk1Z6aweBGJWpQ==" saltValue="ekbejnTJxkj+073T7nX+Jg==" spinCount="100000" sqref="I2027:XFD2053 A2028:H2054" name="GRADISKA"/>
    <protectedRange algorithmName="SHA-512" hashValue="O+VSAtm4NKNnlJI1b8y4TR04CUNWtbeyR3NXm5rLU+pRn2O7bCrARR6J5w9LN3tSKt2WPZVg6X+nm6s9SBRaxQ==" saltValue="NUTAdq3/EKXS3/HQRlgivw==" spinCount="100000" sqref="I2054:XFD2085 A2055:H2086" name="OGULIN"/>
    <protectedRange algorithmName="SHA-512" hashValue="pF4TeAJKtSlBZQ8IoLRToeQq+PAtQQPzBWCI1kVZ0sPdAm1J4gxzKLbnwPD6no8ldecJVwzUyex8BsDSw3+CDw==" saltValue="5mEUha3lT9TmKXp9Tq9dQA==" spinCount="100000" sqref="I2086:XFD2108 A2087:H2109" name="POŽEGA"/>
    <protectedRange algorithmName="SHA-512" hashValue="NLORI/aEewxcj4trX1N7imY1g21NPX7K7bx9Elm063tyLP1+6eVT80yLLSfZBJRsHd6C7c3y/tufg8pbNwsqLA==" saltValue="SvqtVJlb4f/YnGVPJx8XiA==" spinCount="100000" sqref="I2109:XFD2149 G2135:H2138 A2110:H2134 A2139:H2150" name="PULA"/>
    <protectedRange algorithmName="SHA-512" hashValue="btzBYd7XEmU3mZwkfPJk5ErJLpdwN9MIkGe4fs2+BnKihm1K5QIx2Y9vvEdq8LvYX+s5umgGuEVi3qcAu4CVJA==" saltValue="BSVzwwGkaFC7H/ZfJ8VQYg==" spinCount="100000" sqref="I2150:XFD2186 A2151:H2187" name="SISAK"/>
    <protectedRange algorithmName="SHA-512" hashValue="BxNvwA71h6tK46Z/vcDdIk+y/UCFsX/b5OdQpnNLtfaal89PZl47DPSqrxOwvQxUwv3/7RWNekUmwnBxckZzcg==" saltValue="KbxWBHMCYAauqJgsyAuNDw==" spinCount="100000" sqref="I2187:XFD2214 A2188:H2215" name="BROD"/>
    <protectedRange algorithmName="SHA-512" hashValue="+xcPS3c3a3qb4usl9QA51I4JEacsKh/7p5GY8rDesd/TdoJDHWwhXVu89rQSTt+46YY/HV0XLGjafDUIbwwgRw==" saltValue="dx34XEDLM+OStWP6WyptYw==" spinCount="100000" sqref="I2215:XFD2248 A2216:H2249" name="SIBENIK"/>
    <protectedRange algorithmName="SHA-512" hashValue="/16qUCTdyEG9JGrFqRVFf8fjNSdi+hcLxg2RlS303UrkVf84tznV3NvFjK3OsWUv10DoQlCOgPIdFbeZoCidZA==" saltValue="uT1DhfoAF9xTPvcaKSr9iA==" spinCount="100000" sqref="I2249:XFD2283 A2250:H2284" name="VARAZDIN"/>
    <protectedRange algorithmName="SHA-512" hashValue="21q7dr2EsP2cHEe+COgrDfWXdAhX9YTf6V9fvVaI10lOgA39aOmqoKXvtKPx4wbn8hMbeDOi2eXE2pubKJkGJg==" saltValue="s8IML9RIXIlz3vKSACcXxA==" spinCount="100000" sqref="I2284:XFD2309 A2285:H2310" name="VINKOVCI"/>
    <protectedRange algorithmName="SHA-512" hashValue="d56rkhox7W4RBfR9JEuVMdwHx9jbkciuwhMu3TEi50svXqyTPhWSqKcyEWBRR8cPFenvK0re/HqL1Y3YU2YDZw==" saltValue="1VfuMrzndYCOyL9z7sVV9g==" spinCount="100000" sqref="I2310:XFD2340 A2311:H2341" name="VIROVITICA"/>
    <protectedRange algorithmName="SHA-512" hashValue="9fWZkr3GpcautcUBW7U235F1zTc0u4tgxQsFR2K0O3KIgAP+kqWZgMNgArIXueWaWIhjn3MW/9PSGJjutBGCDw==" saltValue="lZdWv8O+aE8ZNlO+99Sf+g==" spinCount="100000" sqref="I2341:XFD2373 A2342:H2374" name="ZABOK"/>
    <protectedRange algorithmName="SHA-512" hashValue="W9c9lGMye9oV+xcEOAQ6n2P8gI/fZJZbHb3iVC2Fuq5WICJoaA8bFkGipwCK71Ro6uZJ6MqGodPHCtVux4tMfg==" saltValue="XLjJtCnJRMocWCr2AE8TSw==" spinCount="100000" sqref="I2374:XFD2396 A2375:H2397" name="ZADAR"/>
    <protectedRange algorithmName="SHA-512" hashValue="SQiYCdMEn8aUnhmPie2/Bv1djjqHchn/OHsLsVzcV56uZ4I0kjW/eDT5GEAb59alLAtL2j4WauJt85hpiFcvDA==" saltValue="+PEFVzmf/HFVi0s/tMEqyg==" spinCount="100000" sqref="I2397:XFD2424 G2402:H2404 A2398:H2401 A2405:H2425" name="SVETIDUH"/>
    <protectedRange algorithmName="SHA-512" hashValue="NLORI/aEewxcj4trX1N7imY1g21NPX7K7bx9Elm063tyLP1+6eVT80yLLSfZBJRsHd6C7c3y/tufg8pbNwsqLA==" saltValue="SvqtVJlb4f/YnGVPJx8XiA==" spinCount="100000" sqref="A2135:F2138" name="PULA_1"/>
    <protectedRange algorithmName="SHA-512" hashValue="SQiYCdMEn8aUnhmPie2/Bv1djjqHchn/OHsLsVzcV56uZ4I0kjW/eDT5GEAb59alLAtL2j4WauJt85hpiFcvDA==" saltValue="+PEFVzmf/HFVi0s/tMEqyg==" spinCount="100000" sqref="A2402:F2404" name="SVETIDUH_1"/>
    <protectedRange algorithmName="SHA-512" hashValue="k++1zgdGxedHpuMNfyiD2UzfXJJ3G7FGSeoKoJF1nx9Gllv93HI+tXmjkBhWtbzHcaCw+AWnZ2dIYSzzr7mm9Q==" saltValue="hlhMSg9g7DFDWWUzBR5OFg==" spinCount="100000" sqref="A1923:G1934" name="NASICE_1"/>
    <protectedRange algorithmName="SHA-512" hashValue="sZDoDGOuPQ2wxluD20qlfArnZwwLVVkQn/1M3c+bQIRcjdHQCqqEeQ9KYOf5ohkfcgJqu2STYk1Z6aweBGJWpQ==" saltValue="ekbejnTJxkj+073T7nX+Jg==" spinCount="100000" sqref="I1923:XFD1934" name="GRADISKA_1"/>
  </protectedRanges>
  <autoFilter ref="A5:H2425"/>
  <customSheetViews>
    <customSheetView guid="{B1869B6F-D3F8-4D2E-A4EF-8415958153AF}" fitToPage="1" showAutoFilter="1" topLeftCell="C1">
      <pane ySplit="4" topLeftCell="A5" activePane="bottomLeft" state="frozen"/>
      <selection pane="bottomLeft" activeCell="J5" sqref="J5"/>
      <pageMargins left="0" right="0" top="0" bottom="0" header="0" footer="0"/>
      <pageSetup paperSize="9" scale="10" orientation="landscape" r:id="rId1"/>
      <autoFilter ref="A5:I2425"/>
    </customSheetView>
    <customSheetView guid="{1B291595-9832-4CC7-90C6-256668A60314}" fitToPage="1" showAutoFilter="1" topLeftCell="C1">
      <pane ySplit="4" topLeftCell="A1143" activePane="bottomLeft" state="frozen"/>
      <selection pane="bottomLeft" activeCell="D1153" sqref="D1153"/>
      <pageMargins left="0" right="0" top="0" bottom="0" header="0" footer="0"/>
      <pageSetup paperSize="9" scale="10" orientation="landscape" r:id="rId2"/>
      <autoFilter ref="A4:J2416"/>
    </customSheetView>
    <customSheetView guid="{668082E8-55F5-4E2F-B290-D5D91477CDDC}" fitToPage="1" showAutoFilter="1" hiddenColumns="1">
      <pane ySplit="5" topLeftCell="A794" activePane="bottomLeft" state="frozen"/>
      <selection pane="bottomLeft" activeCell="D735" sqref="D735"/>
      <pageMargins left="0" right="0" top="0" bottom="0" header="0" footer="0"/>
      <pageSetup paperSize="9" scale="10" orientation="landscape" r:id="rId3"/>
      <autoFilter ref="A5:I2425"/>
    </customSheetView>
  </customSheetViews>
  <mergeCells count="1">
    <mergeCell ref="A4:H4"/>
  </mergeCells>
  <pageMargins left="0.7" right="0.7" top="0.75" bottom="0.75" header="0.3" footer="0.3"/>
  <pageSetup paperSize="9" scale="10" orientation="landscape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2"/>
  <sheetViews>
    <sheetView tabSelected="1" workbookViewId="0">
      <selection activeCell="C17" sqref="C17"/>
    </sheetView>
  </sheetViews>
  <sheetFormatPr defaultColWidth="9.42578125" defaultRowHeight="14.25" x14ac:dyDescent="0.2"/>
  <cols>
    <col min="1" max="1" width="24.140625" style="1" customWidth="1"/>
    <col min="2" max="2" width="33" style="2" customWidth="1"/>
    <col min="3" max="3" width="18.42578125" style="4" customWidth="1"/>
    <col min="4" max="5" width="17.140625" style="4" customWidth="1"/>
    <col min="6" max="6" width="18.7109375" style="3" customWidth="1"/>
    <col min="7" max="7" width="52.140625" style="113" customWidth="1"/>
    <col min="8" max="9" width="9.42578125" style="3"/>
    <col min="10" max="10" width="14.42578125" style="3" customWidth="1"/>
    <col min="11" max="16384" width="9.42578125" style="3"/>
  </cols>
  <sheetData>
    <row r="1" spans="1:10" x14ac:dyDescent="0.2">
      <c r="B1" s="215"/>
      <c r="G1" s="215"/>
    </row>
    <row r="2" spans="1:10" x14ac:dyDescent="0.2">
      <c r="F2" s="208"/>
      <c r="G2" s="238"/>
    </row>
    <row r="3" spans="1:10" ht="15.75" x14ac:dyDescent="0.25">
      <c r="A3" s="564" t="s">
        <v>524</v>
      </c>
      <c r="B3" s="564"/>
      <c r="C3" s="564"/>
      <c r="D3" s="564"/>
      <c r="E3" s="564"/>
      <c r="F3" s="564"/>
      <c r="G3" s="564"/>
    </row>
    <row r="4" spans="1:10" s="6" customFormat="1" ht="30" x14ac:dyDescent="0.2">
      <c r="A4" s="167" t="s">
        <v>1</v>
      </c>
      <c r="B4" s="168" t="s">
        <v>2</v>
      </c>
      <c r="C4" s="518" t="s">
        <v>3</v>
      </c>
      <c r="D4" s="518" t="s">
        <v>4</v>
      </c>
      <c r="E4" s="518" t="s">
        <v>6</v>
      </c>
      <c r="F4" s="519" t="s">
        <v>7</v>
      </c>
      <c r="G4" s="270" t="s">
        <v>8</v>
      </c>
    </row>
    <row r="5" spans="1:10" x14ac:dyDescent="0.2">
      <c r="A5" s="33">
        <v>26387</v>
      </c>
      <c r="B5" s="34" t="s">
        <v>304</v>
      </c>
      <c r="C5" s="522">
        <f>C6+C179</f>
        <v>124941592</v>
      </c>
      <c r="D5" s="522">
        <f>D6+D179</f>
        <v>122705710</v>
      </c>
      <c r="E5" s="522">
        <f>E6+E179</f>
        <v>122739540</v>
      </c>
      <c r="F5" s="520" t="s">
        <v>14</v>
      </c>
      <c r="G5" s="521"/>
    </row>
    <row r="6" spans="1:10" ht="28.5" x14ac:dyDescent="0.2">
      <c r="A6" s="9">
        <v>3602</v>
      </c>
      <c r="B6" s="10" t="s">
        <v>131</v>
      </c>
      <c r="C6" s="523">
        <f>C7+C95+C133</f>
        <v>18886618</v>
      </c>
      <c r="D6" s="523">
        <f t="shared" ref="D6" si="0">D7+D95+D133</f>
        <v>11436618</v>
      </c>
      <c r="E6" s="523">
        <f t="shared" ref="E6" si="1">E7+E95+E133</f>
        <v>5951050</v>
      </c>
      <c r="F6" s="520" t="s">
        <v>16</v>
      </c>
      <c r="G6" s="521"/>
    </row>
    <row r="7" spans="1:10" ht="28.5" x14ac:dyDescent="0.2">
      <c r="A7" s="11" t="s">
        <v>305</v>
      </c>
      <c r="B7" s="12" t="s">
        <v>306</v>
      </c>
      <c r="C7" s="524">
        <f>C8+C31+C51+C66+C74+C78+C88+C70+C27</f>
        <v>18886618</v>
      </c>
      <c r="D7" s="524">
        <f t="shared" ref="D7:E7" si="2">D8+D31+D51+D66+D74+D78+D88+D70+D27</f>
        <v>11436618</v>
      </c>
      <c r="E7" s="524">
        <f t="shared" si="2"/>
        <v>5951050</v>
      </c>
      <c r="F7" s="520" t="s">
        <v>19</v>
      </c>
      <c r="G7" s="521"/>
    </row>
    <row r="8" spans="1:10" x14ac:dyDescent="0.2">
      <c r="A8" s="13">
        <v>11</v>
      </c>
      <c r="B8" s="14" t="s">
        <v>20</v>
      </c>
      <c r="C8" s="525">
        <f t="shared" ref="C8:D8" si="3">C9+C22</f>
        <v>15688039</v>
      </c>
      <c r="D8" s="525">
        <f t="shared" si="3"/>
        <v>8356030</v>
      </c>
      <c r="E8" s="525">
        <f t="shared" ref="E8" si="4">E9+E22</f>
        <v>5583998</v>
      </c>
      <c r="F8" s="520" t="s">
        <v>21</v>
      </c>
      <c r="G8" s="532"/>
      <c r="J8" s="559"/>
    </row>
    <row r="9" spans="1:10" ht="28.5" x14ac:dyDescent="0.2">
      <c r="A9" s="15">
        <v>42</v>
      </c>
      <c r="B9" s="16" t="s">
        <v>51</v>
      </c>
      <c r="C9" s="526">
        <f t="shared" ref="C9:D9" si="5">C10+C12+C18+C20</f>
        <v>14265769</v>
      </c>
      <c r="D9" s="526">
        <f t="shared" si="5"/>
        <v>7545030</v>
      </c>
      <c r="E9" s="526">
        <f t="shared" ref="E9" si="6">E10+E12+E18+E20</f>
        <v>5506000</v>
      </c>
      <c r="F9" s="520">
        <v>2</v>
      </c>
      <c r="G9" s="521"/>
      <c r="J9" s="559"/>
    </row>
    <row r="10" spans="1:10" x14ac:dyDescent="0.2">
      <c r="A10" s="17">
        <v>421</v>
      </c>
      <c r="B10" s="18" t="s">
        <v>143</v>
      </c>
      <c r="C10" s="527">
        <f t="shared" ref="C10:E10" si="7">C11</f>
        <v>500000</v>
      </c>
      <c r="D10" s="527">
        <f t="shared" si="7"/>
        <v>500000</v>
      </c>
      <c r="E10" s="527">
        <f t="shared" si="7"/>
        <v>1200000</v>
      </c>
      <c r="F10" s="520">
        <v>3</v>
      </c>
      <c r="G10" s="521"/>
      <c r="J10" s="559"/>
    </row>
    <row r="11" spans="1:10" x14ac:dyDescent="0.2">
      <c r="A11" s="19">
        <v>4212</v>
      </c>
      <c r="B11" s="73" t="s">
        <v>144</v>
      </c>
      <c r="C11" s="536">
        <v>500000</v>
      </c>
      <c r="D11" s="536">
        <v>500000</v>
      </c>
      <c r="E11" s="536">
        <v>1200000</v>
      </c>
      <c r="F11" s="520">
        <v>4</v>
      </c>
      <c r="G11" s="521"/>
      <c r="J11" s="560"/>
    </row>
    <row r="12" spans="1:10" x14ac:dyDescent="0.2">
      <c r="A12" s="17">
        <v>422</v>
      </c>
      <c r="B12" s="18" t="s">
        <v>52</v>
      </c>
      <c r="C12" s="527">
        <f t="shared" ref="C12:D12" si="8">SUM(C13:C17)</f>
        <v>12427463</v>
      </c>
      <c r="D12" s="527">
        <f t="shared" si="8"/>
        <v>7044030</v>
      </c>
      <c r="E12" s="527">
        <f t="shared" ref="E12" si="9">SUM(E13:E17)</f>
        <v>4305000</v>
      </c>
      <c r="F12" s="520">
        <v>3</v>
      </c>
      <c r="G12" s="521"/>
      <c r="J12" s="559"/>
    </row>
    <row r="13" spans="1:10" x14ac:dyDescent="0.2">
      <c r="A13" s="19">
        <v>4221</v>
      </c>
      <c r="B13" s="74" t="s">
        <v>121</v>
      </c>
      <c r="C13" s="188">
        <v>177175</v>
      </c>
      <c r="D13" s="188">
        <v>4000</v>
      </c>
      <c r="E13" s="188">
        <v>2000</v>
      </c>
      <c r="F13" s="520">
        <v>4</v>
      </c>
      <c r="G13" s="521"/>
      <c r="J13" s="561"/>
    </row>
    <row r="14" spans="1:10" x14ac:dyDescent="0.2">
      <c r="A14" s="19">
        <v>4222</v>
      </c>
      <c r="B14" s="74" t="s">
        <v>122</v>
      </c>
      <c r="C14" s="188">
        <v>10000</v>
      </c>
      <c r="D14" s="188">
        <v>2000</v>
      </c>
      <c r="E14" s="188">
        <v>1000</v>
      </c>
      <c r="F14" s="520">
        <v>4</v>
      </c>
      <c r="G14" s="521"/>
      <c r="J14" s="561"/>
    </row>
    <row r="15" spans="1:10" x14ac:dyDescent="0.2">
      <c r="A15" s="19">
        <v>4223</v>
      </c>
      <c r="B15" s="74" t="s">
        <v>157</v>
      </c>
      <c r="C15" s="188">
        <v>10000</v>
      </c>
      <c r="D15" s="188">
        <v>2000</v>
      </c>
      <c r="E15" s="188">
        <v>1000</v>
      </c>
      <c r="F15" s="520">
        <v>4</v>
      </c>
      <c r="G15" s="521"/>
      <c r="J15" s="561"/>
    </row>
    <row r="16" spans="1:10" ht="28.5" x14ac:dyDescent="0.2">
      <c r="A16" s="19">
        <v>4224</v>
      </c>
      <c r="B16" s="35" t="s">
        <v>53</v>
      </c>
      <c r="C16" s="188">
        <v>11147788</v>
      </c>
      <c r="D16" s="188">
        <v>7035625</v>
      </c>
      <c r="E16" s="188">
        <v>4300000</v>
      </c>
      <c r="F16" s="520">
        <v>4</v>
      </c>
      <c r="G16" s="521"/>
      <c r="J16" s="561"/>
    </row>
    <row r="17" spans="1:10" ht="28.5" x14ac:dyDescent="0.2">
      <c r="A17" s="19">
        <v>4227</v>
      </c>
      <c r="B17" s="35" t="s">
        <v>216</v>
      </c>
      <c r="C17" s="188">
        <v>1082500</v>
      </c>
      <c r="D17" s="188">
        <v>405</v>
      </c>
      <c r="E17" s="188">
        <v>1000</v>
      </c>
      <c r="F17" s="520">
        <v>4</v>
      </c>
      <c r="G17" s="521"/>
      <c r="J17" s="561"/>
    </row>
    <row r="18" spans="1:10" x14ac:dyDescent="0.2">
      <c r="A18" s="17">
        <v>423</v>
      </c>
      <c r="B18" s="18" t="s">
        <v>167</v>
      </c>
      <c r="C18" s="527">
        <f t="shared" ref="C18:E18" si="10">C19</f>
        <v>50000</v>
      </c>
      <c r="D18" s="527">
        <f t="shared" si="10"/>
        <v>0</v>
      </c>
      <c r="E18" s="527">
        <f t="shared" si="10"/>
        <v>0</v>
      </c>
      <c r="F18" s="520">
        <v>3</v>
      </c>
      <c r="G18" s="521"/>
      <c r="J18" s="559"/>
    </row>
    <row r="19" spans="1:10" ht="28.5" x14ac:dyDescent="0.2">
      <c r="A19" s="19">
        <v>4231</v>
      </c>
      <c r="B19" s="35" t="s">
        <v>200</v>
      </c>
      <c r="C19" s="528">
        <v>50000</v>
      </c>
      <c r="D19" s="528"/>
      <c r="E19" s="528"/>
      <c r="F19" s="520">
        <v>4</v>
      </c>
      <c r="G19" s="521"/>
      <c r="J19" s="559"/>
    </row>
    <row r="20" spans="1:10" ht="28.5" x14ac:dyDescent="0.2">
      <c r="A20" s="17">
        <v>426</v>
      </c>
      <c r="B20" s="18" t="s">
        <v>123</v>
      </c>
      <c r="C20" s="535">
        <f t="shared" ref="C20:E20" si="11">C21</f>
        <v>1288306</v>
      </c>
      <c r="D20" s="535">
        <f t="shared" si="11"/>
        <v>1000</v>
      </c>
      <c r="E20" s="535">
        <f t="shared" si="11"/>
        <v>1000</v>
      </c>
      <c r="F20" s="520">
        <v>3</v>
      </c>
      <c r="G20" s="521"/>
      <c r="J20" s="559"/>
    </row>
    <row r="21" spans="1:10" x14ac:dyDescent="0.2">
      <c r="A21" s="19">
        <v>4262</v>
      </c>
      <c r="B21" s="35" t="s">
        <v>124</v>
      </c>
      <c r="C21" s="188">
        <v>1288306</v>
      </c>
      <c r="D21" s="188">
        <v>1000</v>
      </c>
      <c r="E21" s="188">
        <v>1000</v>
      </c>
      <c r="F21" s="520">
        <v>4</v>
      </c>
      <c r="G21" s="521"/>
      <c r="J21" s="559"/>
    </row>
    <row r="22" spans="1:10" ht="28.5" x14ac:dyDescent="0.2">
      <c r="A22" s="15">
        <v>45</v>
      </c>
      <c r="B22" s="16" t="s">
        <v>125</v>
      </c>
      <c r="C22" s="526">
        <f t="shared" ref="C22:D22" si="12">C23+C25</f>
        <v>1422270</v>
      </c>
      <c r="D22" s="526">
        <f t="shared" si="12"/>
        <v>811000</v>
      </c>
      <c r="E22" s="526">
        <f t="shared" ref="E22" si="13">E23+E25</f>
        <v>77998</v>
      </c>
      <c r="F22" s="520">
        <v>2</v>
      </c>
      <c r="G22" s="521"/>
      <c r="J22" s="559"/>
    </row>
    <row r="23" spans="1:10" ht="28.5" x14ac:dyDescent="0.2">
      <c r="A23" s="17">
        <v>451</v>
      </c>
      <c r="B23" s="18" t="s">
        <v>126</v>
      </c>
      <c r="C23" s="527">
        <f t="shared" ref="C23:E23" si="14">C24</f>
        <v>1005810</v>
      </c>
      <c r="D23" s="527">
        <f t="shared" si="14"/>
        <v>810000</v>
      </c>
      <c r="E23" s="527">
        <f t="shared" si="14"/>
        <v>77500</v>
      </c>
      <c r="F23" s="520">
        <v>3</v>
      </c>
      <c r="G23" s="521"/>
      <c r="J23" s="559"/>
    </row>
    <row r="24" spans="1:10" ht="28.5" x14ac:dyDescent="0.2">
      <c r="A24" s="19">
        <v>4511</v>
      </c>
      <c r="B24" s="35" t="s">
        <v>126</v>
      </c>
      <c r="C24" s="188">
        <v>1005810</v>
      </c>
      <c r="D24" s="188">
        <v>810000</v>
      </c>
      <c r="E24" s="188">
        <v>77500</v>
      </c>
      <c r="F24" s="520">
        <v>4</v>
      </c>
      <c r="G24" s="521"/>
      <c r="J24" s="561"/>
    </row>
    <row r="25" spans="1:10" ht="28.5" x14ac:dyDescent="0.2">
      <c r="A25" s="17">
        <v>452</v>
      </c>
      <c r="B25" s="18" t="s">
        <v>261</v>
      </c>
      <c r="C25" s="535">
        <f t="shared" ref="C25:E25" si="15">C26</f>
        <v>416460</v>
      </c>
      <c r="D25" s="535">
        <f t="shared" si="15"/>
        <v>1000</v>
      </c>
      <c r="E25" s="535">
        <f t="shared" si="15"/>
        <v>498</v>
      </c>
      <c r="F25" s="520">
        <v>3</v>
      </c>
      <c r="G25" s="521"/>
      <c r="J25" s="559"/>
    </row>
    <row r="26" spans="1:10" ht="28.5" x14ac:dyDescent="0.2">
      <c r="A26" s="19">
        <v>4521</v>
      </c>
      <c r="B26" s="35" t="s">
        <v>261</v>
      </c>
      <c r="C26" s="188">
        <v>416460</v>
      </c>
      <c r="D26" s="188">
        <v>1000</v>
      </c>
      <c r="E26" s="188">
        <v>498</v>
      </c>
      <c r="F26" s="520">
        <v>4</v>
      </c>
      <c r="G26" s="521"/>
      <c r="J26" s="559"/>
    </row>
    <row r="27" spans="1:10" x14ac:dyDescent="0.2">
      <c r="A27" s="543">
        <v>12</v>
      </c>
      <c r="B27" s="70" t="s">
        <v>86</v>
      </c>
      <c r="C27" s="525">
        <f>C28</f>
        <v>1092000</v>
      </c>
      <c r="D27" s="525">
        <f>D28</f>
        <v>1092000</v>
      </c>
      <c r="E27" s="525">
        <f t="shared" ref="E27" si="16">E28+E30</f>
        <v>0</v>
      </c>
      <c r="F27" s="557"/>
      <c r="G27" s="558"/>
      <c r="J27" s="559"/>
    </row>
    <row r="28" spans="1:10" ht="28.5" x14ac:dyDescent="0.2">
      <c r="A28" s="15">
        <v>45</v>
      </c>
      <c r="B28" s="16" t="s">
        <v>125</v>
      </c>
      <c r="C28" s="526">
        <f>C29</f>
        <v>1092000</v>
      </c>
      <c r="D28" s="526">
        <f t="shared" ref="D28:E28" si="17">D29</f>
        <v>1092000</v>
      </c>
      <c r="E28" s="526">
        <f t="shared" si="17"/>
        <v>0</v>
      </c>
      <c r="F28" s="557"/>
      <c r="G28" s="558"/>
      <c r="J28" s="559"/>
    </row>
    <row r="29" spans="1:10" ht="28.5" x14ac:dyDescent="0.2">
      <c r="A29" s="17">
        <v>451</v>
      </c>
      <c r="B29" s="18" t="s">
        <v>126</v>
      </c>
      <c r="C29" s="527">
        <f>C30</f>
        <v>1092000</v>
      </c>
      <c r="D29" s="527">
        <f t="shared" ref="D29:E29" si="18">D30</f>
        <v>1092000</v>
      </c>
      <c r="E29" s="527">
        <f t="shared" si="18"/>
        <v>0</v>
      </c>
      <c r="F29" s="557"/>
      <c r="G29" s="558"/>
      <c r="J29" s="559"/>
    </row>
    <row r="30" spans="1:10" ht="185.25" x14ac:dyDescent="0.2">
      <c r="A30" s="19">
        <v>4511</v>
      </c>
      <c r="B30" s="35" t="s">
        <v>126</v>
      </c>
      <c r="C30" s="528">
        <v>1092000</v>
      </c>
      <c r="D30" s="528">
        <v>1092000</v>
      </c>
      <c r="E30" s="528">
        <v>0</v>
      </c>
      <c r="F30" s="557"/>
      <c r="G30" s="521" t="s">
        <v>551</v>
      </c>
      <c r="J30" s="562"/>
    </row>
    <row r="31" spans="1:10" x14ac:dyDescent="0.2">
      <c r="A31" s="13">
        <v>31</v>
      </c>
      <c r="B31" s="14" t="s">
        <v>529</v>
      </c>
      <c r="C31" s="525">
        <f t="shared" ref="C31:D31" si="19">C32+C46</f>
        <v>365414</v>
      </c>
      <c r="D31" s="525">
        <f t="shared" si="19"/>
        <v>349448</v>
      </c>
      <c r="E31" s="525">
        <f t="shared" ref="E31" si="20">E32+E46</f>
        <v>365912</v>
      </c>
      <c r="F31" s="520" t="s">
        <v>530</v>
      </c>
      <c r="G31" s="521"/>
    </row>
    <row r="32" spans="1:10" ht="28.5" x14ac:dyDescent="0.2">
      <c r="A32" s="15">
        <v>42</v>
      </c>
      <c r="B32" s="16" t="s">
        <v>51</v>
      </c>
      <c r="C32" s="526">
        <f t="shared" ref="C32:D32" si="21">C33+C40+C42+C44</f>
        <v>264008</v>
      </c>
      <c r="D32" s="526">
        <f t="shared" si="21"/>
        <v>253114</v>
      </c>
      <c r="E32" s="526">
        <f t="shared" ref="E32" si="22">E33+E40+E42+E44</f>
        <v>264761</v>
      </c>
      <c r="F32" s="520">
        <v>2</v>
      </c>
      <c r="G32" s="521"/>
    </row>
    <row r="33" spans="1:7" x14ac:dyDescent="0.2">
      <c r="A33" s="17">
        <v>422</v>
      </c>
      <c r="B33" s="18" t="s">
        <v>52</v>
      </c>
      <c r="C33" s="527">
        <f t="shared" ref="C33:D33" si="23">SUM(C34:C39)</f>
        <v>199568</v>
      </c>
      <c r="D33" s="527">
        <f t="shared" si="23"/>
        <v>189588</v>
      </c>
      <c r="E33" s="527">
        <f t="shared" ref="E33" si="24">SUM(E34:E39)</f>
        <v>199068</v>
      </c>
      <c r="F33" s="520">
        <v>3</v>
      </c>
      <c r="G33" s="521"/>
    </row>
    <row r="34" spans="1:7" x14ac:dyDescent="0.2">
      <c r="A34" s="19">
        <v>4221</v>
      </c>
      <c r="B34" s="35" t="s">
        <v>121</v>
      </c>
      <c r="C34" s="528">
        <v>55397</v>
      </c>
      <c r="D34" s="528">
        <v>52627</v>
      </c>
      <c r="E34" s="528">
        <v>55259</v>
      </c>
      <c r="F34" s="520">
        <v>4</v>
      </c>
      <c r="G34" s="521" t="s">
        <v>543</v>
      </c>
    </row>
    <row r="35" spans="1:7" x14ac:dyDescent="0.2">
      <c r="A35" s="30">
        <v>4222</v>
      </c>
      <c r="B35" s="65" t="s">
        <v>122</v>
      </c>
      <c r="C35" s="542">
        <v>6520</v>
      </c>
      <c r="D35" s="542">
        <v>6194</v>
      </c>
      <c r="E35" s="542">
        <v>6503</v>
      </c>
      <c r="F35" s="520">
        <v>4</v>
      </c>
      <c r="G35" s="521"/>
    </row>
    <row r="36" spans="1:7" x14ac:dyDescent="0.2">
      <c r="A36" s="19">
        <v>4223</v>
      </c>
      <c r="B36" s="35" t="s">
        <v>157</v>
      </c>
      <c r="C36" s="528">
        <v>18165</v>
      </c>
      <c r="D36" s="528">
        <v>17256</v>
      </c>
      <c r="E36" s="528">
        <v>18119</v>
      </c>
      <c r="F36" s="520">
        <v>4</v>
      </c>
      <c r="G36" s="521" t="s">
        <v>544</v>
      </c>
    </row>
    <row r="37" spans="1:7" ht="28.5" x14ac:dyDescent="0.2">
      <c r="A37" s="19">
        <v>4224</v>
      </c>
      <c r="B37" s="35" t="s">
        <v>53</v>
      </c>
      <c r="C37" s="528">
        <v>86307</v>
      </c>
      <c r="D37" s="528">
        <v>81992</v>
      </c>
      <c r="E37" s="528">
        <v>86092</v>
      </c>
      <c r="F37" s="520">
        <v>4</v>
      </c>
      <c r="G37" s="521" t="s">
        <v>545</v>
      </c>
    </row>
    <row r="38" spans="1:7" x14ac:dyDescent="0.2">
      <c r="A38" s="19">
        <v>4225</v>
      </c>
      <c r="B38" s="35" t="s">
        <v>244</v>
      </c>
      <c r="C38" s="528">
        <v>1386</v>
      </c>
      <c r="D38" s="528">
        <v>1316</v>
      </c>
      <c r="E38" s="528">
        <v>1382</v>
      </c>
      <c r="F38" s="520">
        <v>4</v>
      </c>
      <c r="G38" s="521"/>
    </row>
    <row r="39" spans="1:7" ht="28.5" x14ac:dyDescent="0.2">
      <c r="A39" s="19">
        <v>4227</v>
      </c>
      <c r="B39" s="35" t="s">
        <v>216</v>
      </c>
      <c r="C39" s="528">
        <v>31793</v>
      </c>
      <c r="D39" s="528">
        <v>30203</v>
      </c>
      <c r="E39" s="528">
        <v>31713</v>
      </c>
      <c r="F39" s="520">
        <v>4</v>
      </c>
      <c r="G39" s="521" t="s">
        <v>546</v>
      </c>
    </row>
    <row r="40" spans="1:7" x14ac:dyDescent="0.2">
      <c r="A40" s="17">
        <v>423</v>
      </c>
      <c r="B40" s="18" t="s">
        <v>167</v>
      </c>
      <c r="C40" s="535">
        <f t="shared" ref="C40:E40" si="25">C41</f>
        <v>31458</v>
      </c>
      <c r="D40" s="535">
        <f t="shared" si="25"/>
        <v>29885</v>
      </c>
      <c r="E40" s="535">
        <f t="shared" si="25"/>
        <v>31379</v>
      </c>
      <c r="F40" s="520">
        <v>3</v>
      </c>
      <c r="G40" s="521"/>
    </row>
    <row r="41" spans="1:7" ht="28.5" x14ac:dyDescent="0.2">
      <c r="A41" s="19">
        <v>4231</v>
      </c>
      <c r="B41" s="35" t="s">
        <v>200</v>
      </c>
      <c r="C41" s="528">
        <v>31458</v>
      </c>
      <c r="D41" s="528">
        <v>29885</v>
      </c>
      <c r="E41" s="528">
        <v>31379</v>
      </c>
      <c r="F41" s="520">
        <v>4</v>
      </c>
      <c r="G41" s="521" t="s">
        <v>547</v>
      </c>
    </row>
    <row r="42" spans="1:7" ht="28.5" x14ac:dyDescent="0.2">
      <c r="A42" s="17">
        <v>424</v>
      </c>
      <c r="B42" s="18" t="s">
        <v>539</v>
      </c>
      <c r="C42" s="527">
        <f t="shared" ref="C42:E42" si="26">C43</f>
        <v>10</v>
      </c>
      <c r="D42" s="527">
        <f t="shared" si="26"/>
        <v>10</v>
      </c>
      <c r="E42" s="527">
        <f t="shared" si="26"/>
        <v>10</v>
      </c>
      <c r="F42" s="520">
        <v>3</v>
      </c>
      <c r="G42" s="521"/>
    </row>
    <row r="43" spans="1:7" x14ac:dyDescent="0.2">
      <c r="A43" s="19">
        <v>4241</v>
      </c>
      <c r="B43" s="35" t="s">
        <v>540</v>
      </c>
      <c r="C43" s="528">
        <v>10</v>
      </c>
      <c r="D43" s="528">
        <v>10</v>
      </c>
      <c r="E43" s="528">
        <v>10</v>
      </c>
      <c r="F43" s="520">
        <v>4</v>
      </c>
      <c r="G43" s="521"/>
    </row>
    <row r="44" spans="1:7" ht="28.5" x14ac:dyDescent="0.2">
      <c r="A44" s="17">
        <v>426</v>
      </c>
      <c r="B44" s="18" t="s">
        <v>123</v>
      </c>
      <c r="C44" s="527">
        <f t="shared" ref="C44:E44" si="27">C45</f>
        <v>32972</v>
      </c>
      <c r="D44" s="527">
        <f t="shared" si="27"/>
        <v>33631</v>
      </c>
      <c r="E44" s="527">
        <f t="shared" si="27"/>
        <v>34304</v>
      </c>
      <c r="F44" s="520">
        <v>3</v>
      </c>
      <c r="G44" s="521"/>
    </row>
    <row r="45" spans="1:7" x14ac:dyDescent="0.2">
      <c r="A45" s="19">
        <v>4262</v>
      </c>
      <c r="B45" s="35" t="s">
        <v>124</v>
      </c>
      <c r="C45" s="528">
        <v>32972</v>
      </c>
      <c r="D45" s="528">
        <v>33631</v>
      </c>
      <c r="E45" s="528">
        <v>34304</v>
      </c>
      <c r="F45" s="520">
        <v>4</v>
      </c>
      <c r="G45" s="521" t="s">
        <v>548</v>
      </c>
    </row>
    <row r="46" spans="1:7" ht="28.5" x14ac:dyDescent="0.2">
      <c r="A46" s="15">
        <v>45</v>
      </c>
      <c r="B46" s="16" t="s">
        <v>125</v>
      </c>
      <c r="C46" s="526">
        <f t="shared" ref="C46:D46" si="28">C49+C47</f>
        <v>101406</v>
      </c>
      <c r="D46" s="526">
        <f t="shared" si="28"/>
        <v>96334</v>
      </c>
      <c r="E46" s="526">
        <f t="shared" ref="E46" si="29">E49+E47</f>
        <v>101151</v>
      </c>
      <c r="F46" s="520">
        <v>2</v>
      </c>
      <c r="G46" s="521"/>
    </row>
    <row r="47" spans="1:7" ht="28.5" x14ac:dyDescent="0.2">
      <c r="A47" s="17">
        <v>451</v>
      </c>
      <c r="B47" s="18" t="s">
        <v>126</v>
      </c>
      <c r="C47" s="527">
        <f t="shared" ref="C47:E47" si="30">C48</f>
        <v>84482</v>
      </c>
      <c r="D47" s="527">
        <f t="shared" si="30"/>
        <v>80257</v>
      </c>
      <c r="E47" s="527">
        <f t="shared" si="30"/>
        <v>84270</v>
      </c>
      <c r="F47" s="520">
        <v>3</v>
      </c>
      <c r="G47" s="521"/>
    </row>
    <row r="48" spans="1:7" ht="28.5" x14ac:dyDescent="0.2">
      <c r="A48" s="19">
        <v>4511</v>
      </c>
      <c r="B48" s="35" t="s">
        <v>126</v>
      </c>
      <c r="C48" s="528">
        <v>84482</v>
      </c>
      <c r="D48" s="528">
        <v>80257</v>
      </c>
      <c r="E48" s="528">
        <v>84270</v>
      </c>
      <c r="F48" s="520">
        <v>4</v>
      </c>
      <c r="G48" s="521" t="s">
        <v>549</v>
      </c>
    </row>
    <row r="49" spans="1:7" ht="28.5" x14ac:dyDescent="0.2">
      <c r="A49" s="17">
        <v>452</v>
      </c>
      <c r="B49" s="18" t="s">
        <v>261</v>
      </c>
      <c r="C49" s="527">
        <f t="shared" ref="C49:E49" si="31">C50</f>
        <v>16924</v>
      </c>
      <c r="D49" s="527">
        <f t="shared" si="31"/>
        <v>16077</v>
      </c>
      <c r="E49" s="527">
        <f t="shared" si="31"/>
        <v>16881</v>
      </c>
      <c r="F49" s="520">
        <v>3</v>
      </c>
      <c r="G49" s="521"/>
    </row>
    <row r="50" spans="1:7" ht="28.5" x14ac:dyDescent="0.2">
      <c r="A50" s="19">
        <v>4521</v>
      </c>
      <c r="B50" s="35" t="s">
        <v>261</v>
      </c>
      <c r="C50" s="528">
        <v>16924</v>
      </c>
      <c r="D50" s="528">
        <v>16077</v>
      </c>
      <c r="E50" s="528">
        <v>16881</v>
      </c>
      <c r="F50" s="520">
        <v>4</v>
      </c>
      <c r="G50" s="521" t="s">
        <v>550</v>
      </c>
    </row>
    <row r="51" spans="1:7" ht="28.5" x14ac:dyDescent="0.2">
      <c r="A51" s="13">
        <v>43</v>
      </c>
      <c r="B51" s="14" t="s">
        <v>525</v>
      </c>
      <c r="C51" s="525">
        <f t="shared" ref="C51:D51" si="32">C52+C61</f>
        <v>0</v>
      </c>
      <c r="D51" s="525">
        <f t="shared" si="32"/>
        <v>0</v>
      </c>
      <c r="E51" s="525">
        <f t="shared" ref="E51" si="33">E52+E61</f>
        <v>0</v>
      </c>
      <c r="F51" s="520" t="s">
        <v>526</v>
      </c>
      <c r="G51" s="521"/>
    </row>
    <row r="52" spans="1:7" ht="28.5" x14ac:dyDescent="0.2">
      <c r="A52" s="15">
        <v>42</v>
      </c>
      <c r="B52" s="16" t="s">
        <v>51</v>
      </c>
      <c r="C52" s="526">
        <f t="shared" ref="C52:D52" si="34">C53+C59</f>
        <v>0</v>
      </c>
      <c r="D52" s="526">
        <f t="shared" si="34"/>
        <v>0</v>
      </c>
      <c r="E52" s="526">
        <f t="shared" ref="E52" si="35">E53+E59</f>
        <v>0</v>
      </c>
      <c r="F52" s="520">
        <v>2</v>
      </c>
      <c r="G52" s="521"/>
    </row>
    <row r="53" spans="1:7" x14ac:dyDescent="0.2">
      <c r="A53" s="17">
        <v>422</v>
      </c>
      <c r="B53" s="18" t="s">
        <v>52</v>
      </c>
      <c r="C53" s="527">
        <f t="shared" ref="C53:D53" si="36">SUM(C54:C58)</f>
        <v>0</v>
      </c>
      <c r="D53" s="527">
        <f t="shared" si="36"/>
        <v>0</v>
      </c>
      <c r="E53" s="527">
        <f t="shared" ref="E53" si="37">SUM(E54:E58)</f>
        <v>0</v>
      </c>
      <c r="F53" s="520">
        <v>3</v>
      </c>
      <c r="G53" s="521"/>
    </row>
    <row r="54" spans="1:7" x14ac:dyDescent="0.2">
      <c r="A54" s="19">
        <v>4221</v>
      </c>
      <c r="B54" s="35" t="s">
        <v>121</v>
      </c>
      <c r="C54" s="528"/>
      <c r="D54" s="528"/>
      <c r="E54" s="528"/>
      <c r="F54" s="520">
        <v>4</v>
      </c>
      <c r="G54" s="521"/>
    </row>
    <row r="55" spans="1:7" x14ac:dyDescent="0.2">
      <c r="A55" s="19">
        <v>4222</v>
      </c>
      <c r="B55" s="35" t="s">
        <v>122</v>
      </c>
      <c r="C55" s="528"/>
      <c r="D55" s="528"/>
      <c r="E55" s="528"/>
      <c r="F55" s="520">
        <v>4</v>
      </c>
      <c r="G55" s="521"/>
    </row>
    <row r="56" spans="1:7" x14ac:dyDescent="0.2">
      <c r="A56" s="19">
        <v>4223</v>
      </c>
      <c r="B56" s="35" t="s">
        <v>157</v>
      </c>
      <c r="C56" s="528"/>
      <c r="D56" s="528"/>
      <c r="E56" s="528"/>
      <c r="F56" s="520">
        <v>4</v>
      </c>
      <c r="G56" s="521"/>
    </row>
    <row r="57" spans="1:7" ht="28.5" x14ac:dyDescent="0.2">
      <c r="A57" s="19">
        <v>4224</v>
      </c>
      <c r="B57" s="35" t="s">
        <v>53</v>
      </c>
      <c r="C57" s="528"/>
      <c r="D57" s="528"/>
      <c r="E57" s="528"/>
      <c r="F57" s="520">
        <v>4</v>
      </c>
      <c r="G57" s="521"/>
    </row>
    <row r="58" spans="1:7" ht="28.5" x14ac:dyDescent="0.2">
      <c r="A58" s="19">
        <v>4227</v>
      </c>
      <c r="B58" s="35" t="s">
        <v>216</v>
      </c>
      <c r="C58" s="528"/>
      <c r="D58" s="528"/>
      <c r="E58" s="528"/>
      <c r="F58" s="520">
        <v>4</v>
      </c>
      <c r="G58" s="521"/>
    </row>
    <row r="59" spans="1:7" x14ac:dyDescent="0.2">
      <c r="A59" s="17">
        <v>423</v>
      </c>
      <c r="B59" s="18" t="s">
        <v>167</v>
      </c>
      <c r="C59" s="535">
        <f t="shared" ref="C59:E59" si="38">C60</f>
        <v>0</v>
      </c>
      <c r="D59" s="535">
        <f t="shared" si="38"/>
        <v>0</v>
      </c>
      <c r="E59" s="535">
        <f t="shared" si="38"/>
        <v>0</v>
      </c>
      <c r="F59" s="520">
        <v>3</v>
      </c>
      <c r="G59" s="521"/>
    </row>
    <row r="60" spans="1:7" ht="28.5" x14ac:dyDescent="0.2">
      <c r="A60" s="19">
        <v>4231</v>
      </c>
      <c r="B60" s="35" t="s">
        <v>200</v>
      </c>
      <c r="C60" s="528"/>
      <c r="D60" s="528"/>
      <c r="E60" s="528"/>
      <c r="F60" s="520">
        <v>4</v>
      </c>
      <c r="G60" s="521"/>
    </row>
    <row r="61" spans="1:7" ht="28.5" x14ac:dyDescent="0.2">
      <c r="A61" s="15">
        <v>45</v>
      </c>
      <c r="B61" s="16" t="s">
        <v>125</v>
      </c>
      <c r="C61" s="526">
        <f t="shared" ref="C61:D61" si="39">C62+C64</f>
        <v>0</v>
      </c>
      <c r="D61" s="526">
        <f t="shared" si="39"/>
        <v>0</v>
      </c>
      <c r="E61" s="526">
        <f t="shared" ref="E61" si="40">E62+E64</f>
        <v>0</v>
      </c>
      <c r="F61" s="520">
        <v>2</v>
      </c>
      <c r="G61" s="521"/>
    </row>
    <row r="62" spans="1:7" ht="28.5" x14ac:dyDescent="0.2">
      <c r="A62" s="17">
        <v>451</v>
      </c>
      <c r="B62" s="18" t="s">
        <v>126</v>
      </c>
      <c r="C62" s="527">
        <f t="shared" ref="C62:E62" si="41">C63</f>
        <v>0</v>
      </c>
      <c r="D62" s="527">
        <f t="shared" si="41"/>
        <v>0</v>
      </c>
      <c r="E62" s="527">
        <f t="shared" si="41"/>
        <v>0</v>
      </c>
      <c r="F62" s="520">
        <v>3</v>
      </c>
      <c r="G62" s="521"/>
    </row>
    <row r="63" spans="1:7" ht="28.5" x14ac:dyDescent="0.2">
      <c r="A63" s="19">
        <v>4511</v>
      </c>
      <c r="B63" s="35" t="s">
        <v>126</v>
      </c>
      <c r="C63" s="528"/>
      <c r="D63" s="528"/>
      <c r="E63" s="528"/>
      <c r="F63" s="520">
        <v>4</v>
      </c>
      <c r="G63" s="521"/>
    </row>
    <row r="64" spans="1:7" ht="28.5" x14ac:dyDescent="0.2">
      <c r="A64" s="17">
        <v>452</v>
      </c>
      <c r="B64" s="18" t="s">
        <v>261</v>
      </c>
      <c r="C64" s="527">
        <f t="shared" ref="C64:E64" si="42">C65</f>
        <v>0</v>
      </c>
      <c r="D64" s="527">
        <f t="shared" si="42"/>
        <v>0</v>
      </c>
      <c r="E64" s="527">
        <f t="shared" si="42"/>
        <v>0</v>
      </c>
      <c r="F64" s="520">
        <v>3</v>
      </c>
      <c r="G64" s="521"/>
    </row>
    <row r="65" spans="1:7" ht="28.5" x14ac:dyDescent="0.2">
      <c r="A65" s="19">
        <v>4521</v>
      </c>
      <c r="B65" s="35" t="s">
        <v>261</v>
      </c>
      <c r="C65" s="528"/>
      <c r="D65" s="528"/>
      <c r="E65" s="528"/>
      <c r="F65" s="520">
        <v>4</v>
      </c>
      <c r="G65" s="521"/>
    </row>
    <row r="66" spans="1:7" x14ac:dyDescent="0.2">
      <c r="A66" s="13">
        <v>52</v>
      </c>
      <c r="B66" s="14" t="s">
        <v>527</v>
      </c>
      <c r="C66" s="525">
        <f t="shared" ref="C66:E68" si="43">C67</f>
        <v>0</v>
      </c>
      <c r="D66" s="525">
        <f t="shared" si="43"/>
        <v>0</v>
      </c>
      <c r="E66" s="525">
        <f t="shared" si="43"/>
        <v>0</v>
      </c>
      <c r="F66" s="520" t="s">
        <v>528</v>
      </c>
      <c r="G66" s="521"/>
    </row>
    <row r="67" spans="1:7" ht="28.5" x14ac:dyDescent="0.2">
      <c r="A67" s="15">
        <v>42</v>
      </c>
      <c r="B67" s="16" t="s">
        <v>51</v>
      </c>
      <c r="C67" s="526">
        <f t="shared" si="43"/>
        <v>0</v>
      </c>
      <c r="D67" s="526">
        <f t="shared" si="43"/>
        <v>0</v>
      </c>
      <c r="E67" s="526">
        <f t="shared" si="43"/>
        <v>0</v>
      </c>
      <c r="F67" s="520">
        <v>2</v>
      </c>
      <c r="G67" s="521"/>
    </row>
    <row r="68" spans="1:7" x14ac:dyDescent="0.2">
      <c r="A68" s="17">
        <v>422</v>
      </c>
      <c r="B68" s="18" t="s">
        <v>52</v>
      </c>
      <c r="C68" s="527">
        <f t="shared" si="43"/>
        <v>0</v>
      </c>
      <c r="D68" s="527">
        <f t="shared" si="43"/>
        <v>0</v>
      </c>
      <c r="E68" s="527">
        <f t="shared" si="43"/>
        <v>0</v>
      </c>
      <c r="F68" s="520">
        <v>3</v>
      </c>
      <c r="G68" s="521"/>
    </row>
    <row r="69" spans="1:7" ht="28.5" x14ac:dyDescent="0.2">
      <c r="A69" s="19">
        <v>4224</v>
      </c>
      <c r="B69" s="35" t="s">
        <v>53</v>
      </c>
      <c r="C69" s="528"/>
      <c r="D69" s="528"/>
      <c r="E69" s="528"/>
      <c r="F69" s="520">
        <v>4</v>
      </c>
      <c r="G69" s="521"/>
    </row>
    <row r="70" spans="1:7" ht="28.5" x14ac:dyDescent="0.2">
      <c r="A70" s="544">
        <v>563</v>
      </c>
      <c r="B70" s="545" t="s">
        <v>537</v>
      </c>
      <c r="C70" s="546">
        <f>C71</f>
        <v>1638000</v>
      </c>
      <c r="D70" s="546">
        <f>D71</f>
        <v>1638000</v>
      </c>
      <c r="E70" s="546">
        <f>E71</f>
        <v>0</v>
      </c>
      <c r="F70" s="520" t="s">
        <v>538</v>
      </c>
      <c r="G70" s="521"/>
    </row>
    <row r="71" spans="1:7" ht="28.5" x14ac:dyDescent="0.2">
      <c r="A71" s="547">
        <v>45</v>
      </c>
      <c r="B71" s="548" t="s">
        <v>125</v>
      </c>
      <c r="C71" s="549">
        <f>C72+C74</f>
        <v>1638000</v>
      </c>
      <c r="D71" s="549">
        <f>D72+D74</f>
        <v>1638000</v>
      </c>
      <c r="E71" s="549">
        <f>E72+E74</f>
        <v>0</v>
      </c>
      <c r="F71" s="520">
        <v>2</v>
      </c>
      <c r="G71" s="521"/>
    </row>
    <row r="72" spans="1:7" ht="28.5" x14ac:dyDescent="0.2">
      <c r="A72" s="538">
        <v>451</v>
      </c>
      <c r="B72" s="539" t="s">
        <v>126</v>
      </c>
      <c r="C72" s="550">
        <f>C73</f>
        <v>1638000</v>
      </c>
      <c r="D72" s="550">
        <f>D73</f>
        <v>1638000</v>
      </c>
      <c r="E72" s="550">
        <f>E73</f>
        <v>0</v>
      </c>
      <c r="F72" s="520">
        <v>3</v>
      </c>
      <c r="G72" s="521"/>
    </row>
    <row r="73" spans="1:7" ht="185.25" x14ac:dyDescent="0.2">
      <c r="A73" s="540">
        <v>4511</v>
      </c>
      <c r="B73" s="541" t="s">
        <v>126</v>
      </c>
      <c r="C73" s="528">
        <v>1638000</v>
      </c>
      <c r="D73" s="528">
        <v>1638000</v>
      </c>
      <c r="E73" s="528"/>
      <c r="F73" s="520">
        <v>4</v>
      </c>
      <c r="G73" s="521" t="s">
        <v>551</v>
      </c>
    </row>
    <row r="74" spans="1:7" ht="28.5" x14ac:dyDescent="0.2">
      <c r="A74" s="13">
        <v>581</v>
      </c>
      <c r="B74" s="267" t="s">
        <v>535</v>
      </c>
      <c r="C74" s="525">
        <f t="shared" ref="C74:E76" si="44">C75</f>
        <v>0</v>
      </c>
      <c r="D74" s="525">
        <f t="shared" si="44"/>
        <v>0</v>
      </c>
      <c r="E74" s="525">
        <f t="shared" si="44"/>
        <v>0</v>
      </c>
      <c r="F74" s="520" t="s">
        <v>536</v>
      </c>
      <c r="G74" s="521" t="s">
        <v>552</v>
      </c>
    </row>
    <row r="75" spans="1:7" ht="28.5" x14ac:dyDescent="0.2">
      <c r="A75" s="15">
        <v>42</v>
      </c>
      <c r="B75" s="16" t="s">
        <v>51</v>
      </c>
      <c r="C75" s="526">
        <f t="shared" si="44"/>
        <v>0</v>
      </c>
      <c r="D75" s="526">
        <f t="shared" si="44"/>
        <v>0</v>
      </c>
      <c r="E75" s="526">
        <f t="shared" si="44"/>
        <v>0</v>
      </c>
      <c r="F75" s="529">
        <v>2</v>
      </c>
      <c r="G75" s="530"/>
    </row>
    <row r="76" spans="1:7" x14ac:dyDescent="0.2">
      <c r="A76" s="17">
        <v>422</v>
      </c>
      <c r="B76" s="18" t="s">
        <v>52</v>
      </c>
      <c r="C76" s="527">
        <f t="shared" si="44"/>
        <v>0</v>
      </c>
      <c r="D76" s="527">
        <f t="shared" si="44"/>
        <v>0</v>
      </c>
      <c r="E76" s="527">
        <f t="shared" si="44"/>
        <v>0</v>
      </c>
      <c r="F76" s="529">
        <v>3</v>
      </c>
      <c r="G76" s="530"/>
    </row>
    <row r="77" spans="1:7" ht="28.5" x14ac:dyDescent="0.2">
      <c r="A77" s="19">
        <v>4224</v>
      </c>
      <c r="B77" s="20" t="s">
        <v>53</v>
      </c>
      <c r="C77" s="528"/>
      <c r="D77" s="528"/>
      <c r="E77" s="528"/>
      <c r="F77" s="529">
        <v>4</v>
      </c>
      <c r="G77" s="530"/>
    </row>
    <row r="78" spans="1:7" x14ac:dyDescent="0.2">
      <c r="A78" s="13">
        <v>61</v>
      </c>
      <c r="B78" s="14" t="s">
        <v>531</v>
      </c>
      <c r="C78" s="525">
        <f t="shared" ref="C78:E78" si="45">C79</f>
        <v>100040</v>
      </c>
      <c r="D78" s="525">
        <f t="shared" si="45"/>
        <v>1040</v>
      </c>
      <c r="E78" s="525">
        <f t="shared" si="45"/>
        <v>1040</v>
      </c>
      <c r="F78" s="520" t="s">
        <v>532</v>
      </c>
      <c r="G78" s="521"/>
    </row>
    <row r="79" spans="1:7" ht="28.5" x14ac:dyDescent="0.2">
      <c r="A79" s="15">
        <v>42</v>
      </c>
      <c r="B79" s="16" t="s">
        <v>51</v>
      </c>
      <c r="C79" s="526">
        <f t="shared" ref="C79:D79" si="46">C80+C86</f>
        <v>100040</v>
      </c>
      <c r="D79" s="526">
        <f t="shared" si="46"/>
        <v>1040</v>
      </c>
      <c r="E79" s="526">
        <f t="shared" ref="E79" si="47">E80+E86</f>
        <v>1040</v>
      </c>
      <c r="F79" s="520">
        <v>2</v>
      </c>
      <c r="G79" s="521"/>
    </row>
    <row r="80" spans="1:7" x14ac:dyDescent="0.2">
      <c r="A80" s="17">
        <v>422</v>
      </c>
      <c r="B80" s="18" t="s">
        <v>52</v>
      </c>
      <c r="C80" s="527">
        <f t="shared" ref="C80:D80" si="48">SUM(C81:C85)</f>
        <v>100040</v>
      </c>
      <c r="D80" s="527">
        <f t="shared" si="48"/>
        <v>1040</v>
      </c>
      <c r="E80" s="527">
        <f t="shared" ref="E80" si="49">SUM(E81:E85)</f>
        <v>1040</v>
      </c>
      <c r="F80" s="520">
        <v>3</v>
      </c>
      <c r="G80" s="521"/>
    </row>
    <row r="81" spans="1:7" x14ac:dyDescent="0.2">
      <c r="A81" s="19">
        <v>4221</v>
      </c>
      <c r="B81" s="35" t="s">
        <v>121</v>
      </c>
      <c r="C81" s="528">
        <v>10</v>
      </c>
      <c r="D81" s="528">
        <v>10</v>
      </c>
      <c r="E81" s="528">
        <v>10</v>
      </c>
      <c r="F81" s="520">
        <v>4</v>
      </c>
      <c r="G81" s="521"/>
    </row>
    <row r="82" spans="1:7" x14ac:dyDescent="0.2">
      <c r="A82" s="19">
        <v>4222</v>
      </c>
      <c r="B82" s="35" t="s">
        <v>122</v>
      </c>
      <c r="C82" s="528">
        <v>10</v>
      </c>
      <c r="D82" s="528">
        <v>10</v>
      </c>
      <c r="E82" s="528">
        <v>10</v>
      </c>
      <c r="F82" s="520">
        <v>4</v>
      </c>
      <c r="G82" s="521"/>
    </row>
    <row r="83" spans="1:7" x14ac:dyDescent="0.2">
      <c r="A83" s="19">
        <v>4223</v>
      </c>
      <c r="B83" s="35" t="s">
        <v>157</v>
      </c>
      <c r="C83" s="528">
        <v>10</v>
      </c>
      <c r="D83" s="528">
        <v>10</v>
      </c>
      <c r="E83" s="528">
        <v>10</v>
      </c>
      <c r="F83" s="520">
        <v>4</v>
      </c>
      <c r="G83" s="521"/>
    </row>
    <row r="84" spans="1:7" ht="28.5" x14ac:dyDescent="0.2">
      <c r="A84" s="19">
        <v>4224</v>
      </c>
      <c r="B84" s="35" t="s">
        <v>53</v>
      </c>
      <c r="C84" s="528">
        <v>100000</v>
      </c>
      <c r="D84" s="528">
        <v>1000</v>
      </c>
      <c r="E84" s="528">
        <v>1000</v>
      </c>
      <c r="F84" s="520">
        <v>4</v>
      </c>
      <c r="G84" s="521" t="s">
        <v>553</v>
      </c>
    </row>
    <row r="85" spans="1:7" ht="28.5" x14ac:dyDescent="0.2">
      <c r="A85" s="19">
        <v>4227</v>
      </c>
      <c r="B85" s="35" t="s">
        <v>216</v>
      </c>
      <c r="C85" s="528">
        <v>10</v>
      </c>
      <c r="D85" s="528">
        <v>10</v>
      </c>
      <c r="E85" s="528">
        <v>10</v>
      </c>
      <c r="F85" s="520">
        <v>4</v>
      </c>
      <c r="G85" s="521"/>
    </row>
    <row r="86" spans="1:7" x14ac:dyDescent="0.2">
      <c r="A86" s="17">
        <v>423</v>
      </c>
      <c r="B86" s="18" t="s">
        <v>167</v>
      </c>
      <c r="C86" s="535">
        <f t="shared" ref="C86:E86" si="50">C87</f>
        <v>0</v>
      </c>
      <c r="D86" s="535">
        <f t="shared" si="50"/>
        <v>0</v>
      </c>
      <c r="E86" s="535">
        <f t="shared" si="50"/>
        <v>0</v>
      </c>
      <c r="F86" s="520">
        <v>3</v>
      </c>
      <c r="G86" s="521"/>
    </row>
    <row r="87" spans="1:7" ht="28.5" x14ac:dyDescent="0.2">
      <c r="A87" s="19">
        <v>4231</v>
      </c>
      <c r="B87" s="35" t="s">
        <v>200</v>
      </c>
      <c r="C87" s="528"/>
      <c r="D87" s="528"/>
      <c r="E87" s="528"/>
      <c r="F87" s="520">
        <v>4</v>
      </c>
      <c r="G87" s="521"/>
    </row>
    <row r="88" spans="1:7" ht="42.75" x14ac:dyDescent="0.2">
      <c r="A88" s="13">
        <v>71</v>
      </c>
      <c r="B88" s="14" t="s">
        <v>541</v>
      </c>
      <c r="C88" s="525">
        <f t="shared" ref="C88:D88" si="51">C89+C92</f>
        <v>3125</v>
      </c>
      <c r="D88" s="525">
        <f t="shared" si="51"/>
        <v>100</v>
      </c>
      <c r="E88" s="525">
        <f t="shared" ref="E88" si="52">E89+E92</f>
        <v>100</v>
      </c>
      <c r="F88" s="520" t="s">
        <v>542</v>
      </c>
      <c r="G88" s="521"/>
    </row>
    <row r="89" spans="1:7" ht="28.5" x14ac:dyDescent="0.2">
      <c r="A89" s="15">
        <v>42</v>
      </c>
      <c r="B89" s="16" t="s">
        <v>51</v>
      </c>
      <c r="C89" s="526">
        <f t="shared" ref="C89:D89" si="53">C91</f>
        <v>3125</v>
      </c>
      <c r="D89" s="526">
        <f t="shared" si="53"/>
        <v>100</v>
      </c>
      <c r="E89" s="526">
        <f t="shared" ref="E89" si="54">E91</f>
        <v>100</v>
      </c>
      <c r="F89" s="520">
        <v>2</v>
      </c>
      <c r="G89" s="521"/>
    </row>
    <row r="90" spans="1:7" x14ac:dyDescent="0.2">
      <c r="A90" s="17">
        <v>422</v>
      </c>
      <c r="B90" s="18" t="s">
        <v>52</v>
      </c>
      <c r="C90" s="527">
        <f t="shared" ref="C90:E90" si="55">C91</f>
        <v>3125</v>
      </c>
      <c r="D90" s="527">
        <f t="shared" si="55"/>
        <v>100</v>
      </c>
      <c r="E90" s="527">
        <f t="shared" si="55"/>
        <v>100</v>
      </c>
      <c r="F90" s="520">
        <v>3</v>
      </c>
      <c r="G90" s="521"/>
    </row>
    <row r="91" spans="1:7" ht="28.5" x14ac:dyDescent="0.2">
      <c r="A91" s="19">
        <v>4224</v>
      </c>
      <c r="B91" s="35" t="s">
        <v>53</v>
      </c>
      <c r="C91" s="528">
        <v>3125</v>
      </c>
      <c r="D91" s="528">
        <v>100</v>
      </c>
      <c r="E91" s="528">
        <v>100</v>
      </c>
      <c r="F91" s="520">
        <v>4</v>
      </c>
      <c r="G91" s="521" t="s">
        <v>554</v>
      </c>
    </row>
    <row r="92" spans="1:7" ht="28.5" x14ac:dyDescent="0.2">
      <c r="A92" s="15">
        <v>45</v>
      </c>
      <c r="B92" s="16" t="s">
        <v>125</v>
      </c>
      <c r="C92" s="526">
        <f t="shared" ref="C92:E93" si="56">C93</f>
        <v>0</v>
      </c>
      <c r="D92" s="526">
        <f t="shared" si="56"/>
        <v>0</v>
      </c>
      <c r="E92" s="526">
        <f t="shared" si="56"/>
        <v>0</v>
      </c>
      <c r="F92" s="520">
        <v>2</v>
      </c>
      <c r="G92" s="521"/>
    </row>
    <row r="93" spans="1:7" ht="28.5" x14ac:dyDescent="0.2">
      <c r="A93" s="17">
        <v>451</v>
      </c>
      <c r="B93" s="18" t="s">
        <v>126</v>
      </c>
      <c r="C93" s="527">
        <f t="shared" si="56"/>
        <v>0</v>
      </c>
      <c r="D93" s="527">
        <f t="shared" si="56"/>
        <v>0</v>
      </c>
      <c r="E93" s="527">
        <f t="shared" si="56"/>
        <v>0</v>
      </c>
      <c r="F93" s="520">
        <v>3</v>
      </c>
      <c r="G93" s="521"/>
    </row>
    <row r="94" spans="1:7" ht="28.5" x14ac:dyDescent="0.2">
      <c r="A94" s="19">
        <v>4511</v>
      </c>
      <c r="B94" s="35" t="s">
        <v>126</v>
      </c>
      <c r="C94" s="528"/>
      <c r="D94" s="528"/>
      <c r="E94" s="528"/>
      <c r="F94" s="520">
        <v>4</v>
      </c>
      <c r="G94" s="521"/>
    </row>
    <row r="95" spans="1:7" ht="28.5" x14ac:dyDescent="0.2">
      <c r="A95" s="11" t="s">
        <v>555</v>
      </c>
      <c r="B95" s="12" t="s">
        <v>289</v>
      </c>
      <c r="C95" s="524">
        <f t="shared" ref="C95:D95" si="57">C96+C114</f>
        <v>0</v>
      </c>
      <c r="D95" s="524">
        <f t="shared" si="57"/>
        <v>0</v>
      </c>
      <c r="E95" s="524">
        <f t="shared" ref="E95" si="58">E96+E114</f>
        <v>0</v>
      </c>
      <c r="F95" s="520" t="s">
        <v>19</v>
      </c>
      <c r="G95" s="521"/>
    </row>
    <row r="96" spans="1:7" x14ac:dyDescent="0.2">
      <c r="A96" s="13">
        <v>12</v>
      </c>
      <c r="B96" s="14" t="s">
        <v>86</v>
      </c>
      <c r="C96" s="525">
        <f t="shared" ref="C96:D96" si="59">C97+C105+C111</f>
        <v>0</v>
      </c>
      <c r="D96" s="525">
        <f t="shared" si="59"/>
        <v>0</v>
      </c>
      <c r="E96" s="525">
        <f t="shared" ref="E96" si="60">E97+E105+E111</f>
        <v>0</v>
      </c>
      <c r="F96" s="520" t="s">
        <v>87</v>
      </c>
      <c r="G96" s="521"/>
    </row>
    <row r="97" spans="1:7" x14ac:dyDescent="0.2">
      <c r="A97" s="15">
        <v>32</v>
      </c>
      <c r="B97" s="16" t="s">
        <v>22</v>
      </c>
      <c r="C97" s="526">
        <f t="shared" ref="C97:D97" si="61">C98+C100+C103</f>
        <v>0</v>
      </c>
      <c r="D97" s="526">
        <f t="shared" si="61"/>
        <v>0</v>
      </c>
      <c r="E97" s="526">
        <f t="shared" ref="E97" si="62">E98+E100+E103</f>
        <v>0</v>
      </c>
      <c r="F97" s="520">
        <v>2</v>
      </c>
      <c r="G97" s="521"/>
    </row>
    <row r="98" spans="1:7" x14ac:dyDescent="0.2">
      <c r="A98" s="17">
        <v>322</v>
      </c>
      <c r="B98" s="18" t="s">
        <v>106</v>
      </c>
      <c r="C98" s="527">
        <f t="shared" ref="C98:E98" si="63">C99</f>
        <v>0</v>
      </c>
      <c r="D98" s="527">
        <f t="shared" si="63"/>
        <v>0</v>
      </c>
      <c r="E98" s="527">
        <f t="shared" si="63"/>
        <v>0</v>
      </c>
      <c r="F98" s="520">
        <v>3</v>
      </c>
      <c r="G98" s="521"/>
    </row>
    <row r="99" spans="1:7" x14ac:dyDescent="0.2">
      <c r="A99" s="19">
        <v>3225</v>
      </c>
      <c r="B99" s="35" t="s">
        <v>155</v>
      </c>
      <c r="C99" s="528"/>
      <c r="D99" s="528"/>
      <c r="E99" s="528"/>
      <c r="F99" s="520">
        <v>4</v>
      </c>
      <c r="G99" s="521"/>
    </row>
    <row r="100" spans="1:7" x14ac:dyDescent="0.2">
      <c r="A100" s="17">
        <v>323</v>
      </c>
      <c r="B100" s="18" t="s">
        <v>23</v>
      </c>
      <c r="C100" s="527">
        <f>C101+C102</f>
        <v>0</v>
      </c>
      <c r="D100" s="527">
        <f>D101+D102</f>
        <v>0</v>
      </c>
      <c r="E100" s="527">
        <f>E101+E102</f>
        <v>0</v>
      </c>
      <c r="F100" s="520">
        <v>3</v>
      </c>
      <c r="G100" s="521"/>
    </row>
    <row r="101" spans="1:7" x14ac:dyDescent="0.2">
      <c r="A101" s="551">
        <v>3233</v>
      </c>
      <c r="B101" s="552" t="s">
        <v>25</v>
      </c>
      <c r="C101" s="531"/>
      <c r="D101" s="531"/>
      <c r="E101" s="531"/>
      <c r="F101" s="520">
        <v>4</v>
      </c>
      <c r="G101" s="521"/>
    </row>
    <row r="102" spans="1:7" x14ac:dyDescent="0.2">
      <c r="A102" s="19">
        <v>3237</v>
      </c>
      <c r="B102" s="35" t="s">
        <v>26</v>
      </c>
      <c r="C102" s="528"/>
      <c r="D102" s="528"/>
      <c r="E102" s="528"/>
      <c r="F102" s="520">
        <v>4</v>
      </c>
      <c r="G102" s="521"/>
    </row>
    <row r="103" spans="1:7" ht="28.5" x14ac:dyDescent="0.2">
      <c r="A103" s="17">
        <v>329</v>
      </c>
      <c r="B103" s="18" t="s">
        <v>29</v>
      </c>
      <c r="C103" s="527">
        <f t="shared" ref="C103:E103" si="64">C104</f>
        <v>0</v>
      </c>
      <c r="D103" s="527">
        <f t="shared" si="64"/>
        <v>0</v>
      </c>
      <c r="E103" s="527">
        <f t="shared" si="64"/>
        <v>0</v>
      </c>
      <c r="F103" s="520">
        <v>3</v>
      </c>
      <c r="G103" s="521"/>
    </row>
    <row r="104" spans="1:7" x14ac:dyDescent="0.2">
      <c r="A104" s="19">
        <v>3295</v>
      </c>
      <c r="B104" s="35" t="s">
        <v>210</v>
      </c>
      <c r="C104" s="528"/>
      <c r="D104" s="528"/>
      <c r="E104" s="528"/>
      <c r="F104" s="520">
        <v>4</v>
      </c>
      <c r="G104" s="521"/>
    </row>
    <row r="105" spans="1:7" ht="28.5" x14ac:dyDescent="0.2">
      <c r="A105" s="15">
        <v>42</v>
      </c>
      <c r="B105" s="16" t="s">
        <v>51</v>
      </c>
      <c r="C105" s="526">
        <f>C106+C109</f>
        <v>0</v>
      </c>
      <c r="D105" s="526">
        <f>D106+D109</f>
        <v>0</v>
      </c>
      <c r="E105" s="526">
        <f>E106+E109</f>
        <v>0</v>
      </c>
      <c r="F105" s="520">
        <v>2</v>
      </c>
      <c r="G105" s="521"/>
    </row>
    <row r="106" spans="1:7" x14ac:dyDescent="0.2">
      <c r="A106" s="17">
        <v>422</v>
      </c>
      <c r="B106" s="18" t="s">
        <v>52</v>
      </c>
      <c r="C106" s="527">
        <f t="shared" ref="C106:D106" si="65">SUM(C107:C108)</f>
        <v>0</v>
      </c>
      <c r="D106" s="527">
        <f t="shared" si="65"/>
        <v>0</v>
      </c>
      <c r="E106" s="527">
        <f t="shared" ref="E106" si="66">SUM(E107:E108)</f>
        <v>0</v>
      </c>
      <c r="F106" s="520">
        <v>3</v>
      </c>
      <c r="G106" s="521"/>
    </row>
    <row r="107" spans="1:7" x14ac:dyDescent="0.2">
      <c r="A107" s="19">
        <v>4221</v>
      </c>
      <c r="B107" s="35" t="s">
        <v>121</v>
      </c>
      <c r="C107" s="528"/>
      <c r="D107" s="528"/>
      <c r="E107" s="528"/>
      <c r="F107" s="520">
        <v>4</v>
      </c>
      <c r="G107" s="521"/>
    </row>
    <row r="108" spans="1:7" ht="28.5" x14ac:dyDescent="0.2">
      <c r="A108" s="19">
        <v>4224</v>
      </c>
      <c r="B108" s="35" t="s">
        <v>53</v>
      </c>
      <c r="C108" s="528"/>
      <c r="D108" s="528"/>
      <c r="E108" s="528"/>
      <c r="F108" s="520">
        <v>4</v>
      </c>
      <c r="G108" s="521"/>
    </row>
    <row r="109" spans="1:7" x14ac:dyDescent="0.2">
      <c r="A109" s="553">
        <v>426</v>
      </c>
      <c r="B109" s="554" t="s">
        <v>124</v>
      </c>
      <c r="C109" s="64">
        <f>C110</f>
        <v>0</v>
      </c>
      <c r="D109" s="64">
        <f>D110</f>
        <v>0</v>
      </c>
      <c r="E109" s="64">
        <f>E110</f>
        <v>0</v>
      </c>
      <c r="F109" s="520">
        <v>3</v>
      </c>
      <c r="G109" s="521"/>
    </row>
    <row r="110" spans="1:7" x14ac:dyDescent="0.2">
      <c r="A110" s="551">
        <v>4262</v>
      </c>
      <c r="B110" s="555" t="s">
        <v>124</v>
      </c>
      <c r="C110" s="528"/>
      <c r="D110" s="528"/>
      <c r="E110" s="528"/>
      <c r="F110" s="520">
        <v>4</v>
      </c>
      <c r="G110" s="521"/>
    </row>
    <row r="111" spans="1:7" ht="28.5" x14ac:dyDescent="0.2">
      <c r="A111" s="15">
        <v>45</v>
      </c>
      <c r="B111" s="16" t="s">
        <v>125</v>
      </c>
      <c r="C111" s="526">
        <f t="shared" ref="C111:E112" si="67">C112</f>
        <v>0</v>
      </c>
      <c r="D111" s="526">
        <f t="shared" si="67"/>
        <v>0</v>
      </c>
      <c r="E111" s="526">
        <f t="shared" si="67"/>
        <v>0</v>
      </c>
      <c r="F111" s="520">
        <v>2</v>
      </c>
      <c r="G111" s="521"/>
    </row>
    <row r="112" spans="1:7" ht="28.5" x14ac:dyDescent="0.2">
      <c r="A112" s="17">
        <v>451</v>
      </c>
      <c r="B112" s="18" t="s">
        <v>126</v>
      </c>
      <c r="C112" s="527">
        <f t="shared" si="67"/>
        <v>0</v>
      </c>
      <c r="D112" s="527">
        <f t="shared" si="67"/>
        <v>0</v>
      </c>
      <c r="E112" s="527">
        <f t="shared" si="67"/>
        <v>0</v>
      </c>
      <c r="F112" s="520">
        <v>3</v>
      </c>
      <c r="G112" s="521"/>
    </row>
    <row r="113" spans="1:7" ht="28.5" x14ac:dyDescent="0.2">
      <c r="A113" s="19">
        <v>4511</v>
      </c>
      <c r="B113" s="35" t="s">
        <v>126</v>
      </c>
      <c r="C113" s="528"/>
      <c r="D113" s="528"/>
      <c r="E113" s="528"/>
      <c r="F113" s="520">
        <v>4</v>
      </c>
      <c r="G113" s="521"/>
    </row>
    <row r="114" spans="1:7" ht="28.5" x14ac:dyDescent="0.2">
      <c r="A114" s="13">
        <v>563</v>
      </c>
      <c r="B114" s="14" t="s">
        <v>537</v>
      </c>
      <c r="C114" s="525">
        <f t="shared" ref="C114:D114" si="68">C115+C124+C130</f>
        <v>0</v>
      </c>
      <c r="D114" s="525">
        <f t="shared" si="68"/>
        <v>0</v>
      </c>
      <c r="E114" s="525">
        <f t="shared" ref="E114" si="69">E115+E124+E130</f>
        <v>0</v>
      </c>
      <c r="F114" s="520" t="s">
        <v>538</v>
      </c>
      <c r="G114" s="521"/>
    </row>
    <row r="115" spans="1:7" x14ac:dyDescent="0.2">
      <c r="A115" s="15">
        <v>32</v>
      </c>
      <c r="B115" s="16" t="s">
        <v>22</v>
      </c>
      <c r="C115" s="526">
        <f t="shared" ref="C115:D115" si="70">C116+C122+C118</f>
        <v>0</v>
      </c>
      <c r="D115" s="526">
        <f t="shared" si="70"/>
        <v>0</v>
      </c>
      <c r="E115" s="526">
        <f t="shared" ref="E115" si="71">E116+E122+E118</f>
        <v>0</v>
      </c>
      <c r="F115" s="520">
        <v>2</v>
      </c>
      <c r="G115" s="521"/>
    </row>
    <row r="116" spans="1:7" x14ac:dyDescent="0.2">
      <c r="A116" s="17">
        <v>322</v>
      </c>
      <c r="B116" s="18" t="s">
        <v>106</v>
      </c>
      <c r="C116" s="527">
        <f t="shared" ref="C116:E116" si="72">C117</f>
        <v>0</v>
      </c>
      <c r="D116" s="527">
        <f t="shared" si="72"/>
        <v>0</v>
      </c>
      <c r="E116" s="527">
        <f t="shared" si="72"/>
        <v>0</v>
      </c>
      <c r="F116" s="520">
        <v>3</v>
      </c>
      <c r="G116" s="521"/>
    </row>
    <row r="117" spans="1:7" x14ac:dyDescent="0.2">
      <c r="A117" s="19">
        <v>3225</v>
      </c>
      <c r="B117" s="35" t="s">
        <v>155</v>
      </c>
      <c r="C117" s="528"/>
      <c r="D117" s="528"/>
      <c r="E117" s="528"/>
      <c r="F117" s="520">
        <v>4</v>
      </c>
      <c r="G117" s="521"/>
    </row>
    <row r="118" spans="1:7" x14ac:dyDescent="0.2">
      <c r="A118" s="17">
        <v>323</v>
      </c>
      <c r="B118" s="18" t="s">
        <v>23</v>
      </c>
      <c r="C118" s="527">
        <f>C119+C120</f>
        <v>0</v>
      </c>
      <c r="D118" s="527">
        <f>D119+D120</f>
        <v>0</v>
      </c>
      <c r="E118" s="527">
        <f>E119+E120</f>
        <v>0</v>
      </c>
      <c r="F118" s="520">
        <v>3</v>
      </c>
      <c r="G118" s="521"/>
    </row>
    <row r="119" spans="1:7" x14ac:dyDescent="0.2">
      <c r="A119" s="45">
        <v>3233</v>
      </c>
      <c r="B119" s="552" t="s">
        <v>25</v>
      </c>
      <c r="C119" s="534"/>
      <c r="D119" s="534"/>
      <c r="E119" s="534"/>
      <c r="F119" s="520">
        <v>4</v>
      </c>
      <c r="G119" s="521"/>
    </row>
    <row r="120" spans="1:7" x14ac:dyDescent="0.2">
      <c r="A120" s="19">
        <v>3237</v>
      </c>
      <c r="B120" s="35" t="s">
        <v>26</v>
      </c>
      <c r="C120" s="534"/>
      <c r="D120" s="534"/>
      <c r="E120" s="534"/>
      <c r="F120" s="520">
        <v>4</v>
      </c>
      <c r="G120" s="521"/>
    </row>
    <row r="121" spans="1:7" x14ac:dyDescent="0.2">
      <c r="A121" s="19">
        <v>3239</v>
      </c>
      <c r="B121" s="35" t="s">
        <v>27</v>
      </c>
      <c r="C121" s="528"/>
      <c r="D121" s="528"/>
      <c r="E121" s="528"/>
      <c r="F121" s="529">
        <v>4</v>
      </c>
      <c r="G121" s="530"/>
    </row>
    <row r="122" spans="1:7" ht="28.5" x14ac:dyDescent="0.2">
      <c r="A122" s="17">
        <v>329</v>
      </c>
      <c r="B122" s="18" t="s">
        <v>29</v>
      </c>
      <c r="C122" s="527">
        <f t="shared" ref="C122:E122" si="73">C123</f>
        <v>0</v>
      </c>
      <c r="D122" s="527">
        <f t="shared" si="73"/>
        <v>0</v>
      </c>
      <c r="E122" s="527">
        <f t="shared" si="73"/>
        <v>0</v>
      </c>
      <c r="F122" s="529">
        <v>3</v>
      </c>
      <c r="G122" s="530"/>
    </row>
    <row r="123" spans="1:7" x14ac:dyDescent="0.2">
      <c r="A123" s="19">
        <v>3295</v>
      </c>
      <c r="B123" s="35" t="s">
        <v>210</v>
      </c>
      <c r="C123" s="528"/>
      <c r="D123" s="528"/>
      <c r="E123" s="528"/>
      <c r="F123" s="529">
        <v>4</v>
      </c>
      <c r="G123" s="530"/>
    </row>
    <row r="124" spans="1:7" ht="28.5" x14ac:dyDescent="0.2">
      <c r="A124" s="15">
        <v>42</v>
      </c>
      <c r="B124" s="16" t="s">
        <v>51</v>
      </c>
      <c r="C124" s="526">
        <f>C125+C128</f>
        <v>0</v>
      </c>
      <c r="D124" s="526">
        <f>D125+D128</f>
        <v>0</v>
      </c>
      <c r="E124" s="526">
        <f>E125+E128</f>
        <v>0</v>
      </c>
      <c r="F124" s="520">
        <v>2</v>
      </c>
      <c r="G124" s="521"/>
    </row>
    <row r="125" spans="1:7" x14ac:dyDescent="0.2">
      <c r="A125" s="17">
        <v>422</v>
      </c>
      <c r="B125" s="18" t="s">
        <v>52</v>
      </c>
      <c r="C125" s="527">
        <f t="shared" ref="C125:D125" si="74">SUM(C126:C127)</f>
        <v>0</v>
      </c>
      <c r="D125" s="527">
        <f t="shared" si="74"/>
        <v>0</v>
      </c>
      <c r="E125" s="527">
        <f t="shared" ref="E125" si="75">SUM(E126:E127)</f>
        <v>0</v>
      </c>
      <c r="F125" s="520">
        <v>3</v>
      </c>
      <c r="G125" s="521"/>
    </row>
    <row r="126" spans="1:7" x14ac:dyDescent="0.2">
      <c r="A126" s="19">
        <v>4221</v>
      </c>
      <c r="B126" s="35" t="s">
        <v>121</v>
      </c>
      <c r="C126" s="528"/>
      <c r="D126" s="528"/>
      <c r="E126" s="528"/>
      <c r="F126" s="520">
        <v>4</v>
      </c>
      <c r="G126" s="521"/>
    </row>
    <row r="127" spans="1:7" ht="28.5" x14ac:dyDescent="0.2">
      <c r="A127" s="19">
        <v>4224</v>
      </c>
      <c r="B127" s="35" t="s">
        <v>53</v>
      </c>
      <c r="C127" s="528"/>
      <c r="D127" s="528"/>
      <c r="E127" s="528"/>
      <c r="F127" s="520">
        <v>4</v>
      </c>
      <c r="G127" s="521"/>
    </row>
    <row r="128" spans="1:7" x14ac:dyDescent="0.2">
      <c r="A128" s="17">
        <v>426</v>
      </c>
      <c r="B128" s="18" t="s">
        <v>124</v>
      </c>
      <c r="C128" s="527">
        <f>C129</f>
        <v>0</v>
      </c>
      <c r="D128" s="527">
        <f>D129</f>
        <v>0</v>
      </c>
      <c r="E128" s="527">
        <f>E129</f>
        <v>0</v>
      </c>
      <c r="F128" s="529">
        <v>3</v>
      </c>
      <c r="G128" s="530"/>
    </row>
    <row r="129" spans="1:7" x14ac:dyDescent="0.2">
      <c r="A129" s="19">
        <v>4262</v>
      </c>
      <c r="B129" s="35" t="s">
        <v>124</v>
      </c>
      <c r="C129" s="528"/>
      <c r="D129" s="528"/>
      <c r="E129" s="528"/>
      <c r="F129" s="529">
        <v>4</v>
      </c>
      <c r="G129" s="530"/>
    </row>
    <row r="130" spans="1:7" ht="28.5" x14ac:dyDescent="0.2">
      <c r="A130" s="15">
        <v>45</v>
      </c>
      <c r="B130" s="16" t="s">
        <v>125</v>
      </c>
      <c r="C130" s="526">
        <f t="shared" ref="C130:E131" si="76">C131</f>
        <v>0</v>
      </c>
      <c r="D130" s="526">
        <f t="shared" si="76"/>
        <v>0</v>
      </c>
      <c r="E130" s="526">
        <f t="shared" si="76"/>
        <v>0</v>
      </c>
      <c r="F130" s="520">
        <v>2</v>
      </c>
      <c r="G130" s="521"/>
    </row>
    <row r="131" spans="1:7" ht="28.5" x14ac:dyDescent="0.2">
      <c r="A131" s="17">
        <v>451</v>
      </c>
      <c r="B131" s="18" t="s">
        <v>126</v>
      </c>
      <c r="C131" s="527">
        <f t="shared" si="76"/>
        <v>0</v>
      </c>
      <c r="D131" s="527">
        <f t="shared" si="76"/>
        <v>0</v>
      </c>
      <c r="E131" s="527">
        <f t="shared" si="76"/>
        <v>0</v>
      </c>
      <c r="F131" s="520">
        <v>3</v>
      </c>
      <c r="G131" s="521"/>
    </row>
    <row r="132" spans="1:7" ht="28.5" x14ac:dyDescent="0.2">
      <c r="A132" s="19">
        <v>4511</v>
      </c>
      <c r="B132" s="35" t="s">
        <v>126</v>
      </c>
      <c r="C132" s="528"/>
      <c r="D132" s="528"/>
      <c r="E132" s="528"/>
      <c r="F132" s="520">
        <v>4</v>
      </c>
      <c r="G132" s="521"/>
    </row>
    <row r="133" spans="1:7" ht="28.5" x14ac:dyDescent="0.2">
      <c r="A133" s="11" t="s">
        <v>307</v>
      </c>
      <c r="B133" s="12" t="s">
        <v>264</v>
      </c>
      <c r="C133" s="524">
        <f>C134+C158+C175</f>
        <v>0</v>
      </c>
      <c r="D133" s="524">
        <f>D134+D158+D175</f>
        <v>0</v>
      </c>
      <c r="E133" s="524">
        <f>E134+E158+E175</f>
        <v>0</v>
      </c>
      <c r="F133" s="520" t="s">
        <v>19</v>
      </c>
      <c r="G133" s="521"/>
    </row>
    <row r="134" spans="1:7" x14ac:dyDescent="0.2">
      <c r="A134" s="13">
        <v>11</v>
      </c>
      <c r="B134" s="14" t="s">
        <v>20</v>
      </c>
      <c r="C134" s="525">
        <f t="shared" ref="C134:D134" si="77">C135+C143+C155</f>
        <v>0</v>
      </c>
      <c r="D134" s="525">
        <f t="shared" si="77"/>
        <v>0</v>
      </c>
      <c r="E134" s="525">
        <f t="shared" ref="E134" si="78">E135+E143+E155</f>
        <v>0</v>
      </c>
      <c r="F134" s="520" t="s">
        <v>21</v>
      </c>
      <c r="G134" s="532"/>
    </row>
    <row r="135" spans="1:7" x14ac:dyDescent="0.2">
      <c r="A135" s="15">
        <v>32</v>
      </c>
      <c r="B135" s="16" t="s">
        <v>22</v>
      </c>
      <c r="C135" s="526">
        <f t="shared" ref="C135:D135" si="79">C139+C136</f>
        <v>0</v>
      </c>
      <c r="D135" s="526">
        <f t="shared" si="79"/>
        <v>0</v>
      </c>
      <c r="E135" s="526">
        <f t="shared" ref="E135" si="80">E139+E136</f>
        <v>0</v>
      </c>
      <c r="F135" s="520">
        <v>2</v>
      </c>
      <c r="G135" s="521"/>
    </row>
    <row r="136" spans="1:7" x14ac:dyDescent="0.2">
      <c r="A136" s="52">
        <v>322</v>
      </c>
      <c r="B136" s="28" t="s">
        <v>106</v>
      </c>
      <c r="C136" s="527">
        <f>SUM(C137:C138)</f>
        <v>0</v>
      </c>
      <c r="D136" s="527">
        <f>SUM(D137:D138)</f>
        <v>0</v>
      </c>
      <c r="E136" s="527">
        <f>SUM(E137:E138)</f>
        <v>0</v>
      </c>
      <c r="F136" s="520">
        <v>3</v>
      </c>
      <c r="G136" s="521"/>
    </row>
    <row r="137" spans="1:7" ht="28.5" x14ac:dyDescent="0.2">
      <c r="A137" s="30">
        <v>3221</v>
      </c>
      <c r="B137" s="65" t="s">
        <v>107</v>
      </c>
      <c r="C137" s="542"/>
      <c r="D137" s="542"/>
      <c r="E137" s="542"/>
      <c r="F137" s="520">
        <v>4</v>
      </c>
      <c r="G137" s="521"/>
    </row>
    <row r="138" spans="1:7" x14ac:dyDescent="0.2">
      <c r="A138" s="30">
        <v>3225</v>
      </c>
      <c r="B138" s="65" t="s">
        <v>155</v>
      </c>
      <c r="C138" s="542"/>
      <c r="D138" s="542"/>
      <c r="E138" s="542"/>
      <c r="F138" s="520">
        <v>4</v>
      </c>
      <c r="G138" s="521"/>
    </row>
    <row r="139" spans="1:7" x14ac:dyDescent="0.2">
      <c r="A139" s="17">
        <v>323</v>
      </c>
      <c r="B139" s="18" t="s">
        <v>23</v>
      </c>
      <c r="C139" s="527">
        <f t="shared" ref="C139:D139" si="81">SUM(C140:C142)</f>
        <v>0</v>
      </c>
      <c r="D139" s="527">
        <f t="shared" si="81"/>
        <v>0</v>
      </c>
      <c r="E139" s="527">
        <f t="shared" ref="E139" si="82">SUM(E140:E142)</f>
        <v>0</v>
      </c>
      <c r="F139" s="520">
        <v>3</v>
      </c>
      <c r="G139" s="521"/>
    </row>
    <row r="140" spans="1:7" x14ac:dyDescent="0.2">
      <c r="A140" s="19">
        <v>3233</v>
      </c>
      <c r="B140" s="35" t="s">
        <v>25</v>
      </c>
      <c r="C140" s="528"/>
      <c r="D140" s="528"/>
      <c r="E140" s="528"/>
      <c r="F140" s="520">
        <v>4</v>
      </c>
      <c r="G140" s="521"/>
    </row>
    <row r="141" spans="1:7" x14ac:dyDescent="0.2">
      <c r="A141" s="19">
        <v>3237</v>
      </c>
      <c r="B141" s="35" t="s">
        <v>26</v>
      </c>
      <c r="C141" s="528"/>
      <c r="D141" s="528"/>
      <c r="E141" s="528"/>
      <c r="F141" s="520">
        <v>4</v>
      </c>
      <c r="G141" s="521"/>
    </row>
    <row r="142" spans="1:7" x14ac:dyDescent="0.2">
      <c r="A142" s="19">
        <v>3239</v>
      </c>
      <c r="B142" s="35" t="s">
        <v>27</v>
      </c>
      <c r="C142" s="528"/>
      <c r="D142" s="528"/>
      <c r="E142" s="528"/>
      <c r="F142" s="520">
        <v>4</v>
      </c>
      <c r="G142" s="521"/>
    </row>
    <row r="143" spans="1:7" ht="28.5" x14ac:dyDescent="0.2">
      <c r="A143" s="15">
        <v>42</v>
      </c>
      <c r="B143" s="16" t="s">
        <v>51</v>
      </c>
      <c r="C143" s="533">
        <f>C144+C146+C153</f>
        <v>0</v>
      </c>
      <c r="D143" s="533">
        <f>D144+D146+D153</f>
        <v>0</v>
      </c>
      <c r="E143" s="533">
        <f>E144+E146+E153</f>
        <v>0</v>
      </c>
      <c r="F143" s="520">
        <v>2</v>
      </c>
      <c r="G143" s="521"/>
    </row>
    <row r="144" spans="1:7" x14ac:dyDescent="0.2">
      <c r="A144" s="17">
        <v>421</v>
      </c>
      <c r="B144" s="18" t="s">
        <v>143</v>
      </c>
      <c r="C144" s="535">
        <f t="shared" ref="C144:E144" si="83">C145</f>
        <v>0</v>
      </c>
      <c r="D144" s="535">
        <f t="shared" si="83"/>
        <v>0</v>
      </c>
      <c r="E144" s="535">
        <f t="shared" si="83"/>
        <v>0</v>
      </c>
      <c r="F144" s="520">
        <v>3</v>
      </c>
      <c r="G144" s="521"/>
    </row>
    <row r="145" spans="1:7" x14ac:dyDescent="0.2">
      <c r="A145" s="19">
        <v>4212</v>
      </c>
      <c r="B145" s="35" t="s">
        <v>144</v>
      </c>
      <c r="C145" s="528"/>
      <c r="D145" s="528"/>
      <c r="E145" s="528"/>
      <c r="F145" s="520">
        <v>4</v>
      </c>
      <c r="G145" s="521"/>
    </row>
    <row r="146" spans="1:7" x14ac:dyDescent="0.2">
      <c r="A146" s="553">
        <v>422</v>
      </c>
      <c r="B146" s="554" t="s">
        <v>52</v>
      </c>
      <c r="C146" s="185">
        <f>SUM(C147:C152)</f>
        <v>0</v>
      </c>
      <c r="D146" s="185">
        <f>SUM(D147:D152)</f>
        <v>0</v>
      </c>
      <c r="E146" s="185">
        <f>SUM(E147:E152)</f>
        <v>0</v>
      </c>
      <c r="F146" s="520">
        <v>3</v>
      </c>
      <c r="G146" s="521"/>
    </row>
    <row r="147" spans="1:7" x14ac:dyDescent="0.2">
      <c r="A147" s="551">
        <v>4221</v>
      </c>
      <c r="B147" s="555" t="s">
        <v>121</v>
      </c>
      <c r="C147" s="188"/>
      <c r="D147" s="188"/>
      <c r="E147" s="188"/>
      <c r="F147" s="520">
        <v>4</v>
      </c>
      <c r="G147" s="521"/>
    </row>
    <row r="148" spans="1:7" x14ac:dyDescent="0.2">
      <c r="A148" s="551">
        <v>4222</v>
      </c>
      <c r="B148" s="555" t="s">
        <v>122</v>
      </c>
      <c r="C148" s="528"/>
      <c r="D148" s="528"/>
      <c r="E148" s="528"/>
      <c r="F148" s="520">
        <v>4</v>
      </c>
      <c r="G148" s="521"/>
    </row>
    <row r="149" spans="1:7" x14ac:dyDescent="0.2">
      <c r="A149" s="551">
        <v>4223</v>
      </c>
      <c r="B149" s="555" t="s">
        <v>157</v>
      </c>
      <c r="C149" s="528"/>
      <c r="D149" s="528"/>
      <c r="E149" s="528"/>
      <c r="F149" s="520">
        <v>4</v>
      </c>
      <c r="G149" s="521"/>
    </row>
    <row r="150" spans="1:7" ht="28.5" x14ac:dyDescent="0.2">
      <c r="A150" s="551">
        <v>4224</v>
      </c>
      <c r="B150" s="555" t="s">
        <v>53</v>
      </c>
      <c r="C150" s="528"/>
      <c r="D150" s="528"/>
      <c r="E150" s="528"/>
      <c r="F150" s="520">
        <v>4</v>
      </c>
      <c r="G150" s="521"/>
    </row>
    <row r="151" spans="1:7" x14ac:dyDescent="0.2">
      <c r="A151" s="551">
        <v>4225</v>
      </c>
      <c r="B151" s="555" t="s">
        <v>244</v>
      </c>
      <c r="C151" s="528"/>
      <c r="D151" s="528"/>
      <c r="E151" s="528"/>
      <c r="F151" s="520">
        <v>4</v>
      </c>
      <c r="G151" s="521"/>
    </row>
    <row r="152" spans="1:7" ht="28.5" x14ac:dyDescent="0.2">
      <c r="A152" s="551">
        <v>4227</v>
      </c>
      <c r="B152" s="555" t="s">
        <v>216</v>
      </c>
      <c r="C152" s="188"/>
      <c r="D152" s="188"/>
      <c r="E152" s="188"/>
      <c r="F152" s="520">
        <v>4</v>
      </c>
      <c r="G152" s="521"/>
    </row>
    <row r="153" spans="1:7" ht="28.5" x14ac:dyDescent="0.2">
      <c r="A153" s="553">
        <v>426</v>
      </c>
      <c r="B153" s="554" t="s">
        <v>123</v>
      </c>
      <c r="C153" s="64">
        <f>C154</f>
        <v>0</v>
      </c>
      <c r="D153" s="64">
        <f>D154</f>
        <v>0</v>
      </c>
      <c r="E153" s="64">
        <f>E154</f>
        <v>0</v>
      </c>
      <c r="F153" s="520">
        <v>3</v>
      </c>
      <c r="G153" s="521"/>
    </row>
    <row r="154" spans="1:7" x14ac:dyDescent="0.2">
      <c r="A154" s="551">
        <v>4262</v>
      </c>
      <c r="B154" s="555" t="s">
        <v>124</v>
      </c>
      <c r="C154" s="75"/>
      <c r="D154" s="75"/>
      <c r="E154" s="75"/>
      <c r="F154" s="520">
        <v>4</v>
      </c>
      <c r="G154" s="521"/>
    </row>
    <row r="155" spans="1:7" ht="28.5" x14ac:dyDescent="0.2">
      <c r="A155" s="15">
        <v>45</v>
      </c>
      <c r="B155" s="16" t="s">
        <v>125</v>
      </c>
      <c r="C155" s="526">
        <f t="shared" ref="C155:E156" si="84">C156</f>
        <v>0</v>
      </c>
      <c r="D155" s="526">
        <f t="shared" si="84"/>
        <v>0</v>
      </c>
      <c r="E155" s="526">
        <f t="shared" si="84"/>
        <v>0</v>
      </c>
      <c r="F155" s="520">
        <v>2</v>
      </c>
      <c r="G155" s="521"/>
    </row>
    <row r="156" spans="1:7" ht="28.5" x14ac:dyDescent="0.2">
      <c r="A156" s="17">
        <v>451</v>
      </c>
      <c r="B156" s="18" t="s">
        <v>126</v>
      </c>
      <c r="C156" s="527">
        <f t="shared" si="84"/>
        <v>0</v>
      </c>
      <c r="D156" s="527">
        <f t="shared" si="84"/>
        <v>0</v>
      </c>
      <c r="E156" s="527">
        <f t="shared" si="84"/>
        <v>0</v>
      </c>
      <c r="F156" s="520">
        <v>3</v>
      </c>
      <c r="G156" s="521"/>
    </row>
    <row r="157" spans="1:7" ht="28.5" x14ac:dyDescent="0.2">
      <c r="A157" s="19">
        <v>4511</v>
      </c>
      <c r="B157" s="35" t="s">
        <v>126</v>
      </c>
      <c r="C157" s="528"/>
      <c r="D157" s="528"/>
      <c r="E157" s="528"/>
      <c r="F157" s="520">
        <v>4</v>
      </c>
      <c r="G157" s="521"/>
    </row>
    <row r="158" spans="1:7" ht="28.5" x14ac:dyDescent="0.2">
      <c r="A158" s="13">
        <v>581</v>
      </c>
      <c r="B158" s="267" t="s">
        <v>535</v>
      </c>
      <c r="C158" s="525">
        <f t="shared" ref="C158:D158" si="85">C159+C164+C172</f>
        <v>0</v>
      </c>
      <c r="D158" s="525">
        <f t="shared" si="85"/>
        <v>0</v>
      </c>
      <c r="E158" s="525">
        <f t="shared" ref="E158" si="86">E159+E164+E172</f>
        <v>0</v>
      </c>
      <c r="F158" s="520" t="s">
        <v>536</v>
      </c>
      <c r="G158" s="521"/>
    </row>
    <row r="159" spans="1:7" x14ac:dyDescent="0.2">
      <c r="A159" s="15">
        <v>32</v>
      </c>
      <c r="B159" s="16" t="s">
        <v>22</v>
      </c>
      <c r="C159" s="526"/>
      <c r="D159" s="526"/>
      <c r="E159" s="526"/>
      <c r="F159" s="520">
        <v>2</v>
      </c>
      <c r="G159" s="521"/>
    </row>
    <row r="160" spans="1:7" x14ac:dyDescent="0.2">
      <c r="A160" s="17">
        <v>322</v>
      </c>
      <c r="B160" s="18" t="s">
        <v>106</v>
      </c>
      <c r="C160" s="527">
        <f t="shared" ref="C160:E160" si="87">C161</f>
        <v>0</v>
      </c>
      <c r="D160" s="527">
        <f t="shared" si="87"/>
        <v>0</v>
      </c>
      <c r="E160" s="527">
        <f t="shared" si="87"/>
        <v>0</v>
      </c>
      <c r="F160" s="520">
        <v>3</v>
      </c>
      <c r="G160" s="521"/>
    </row>
    <row r="161" spans="1:7" x14ac:dyDescent="0.2">
      <c r="A161" s="19">
        <v>3225</v>
      </c>
      <c r="B161" s="20" t="s">
        <v>155</v>
      </c>
      <c r="C161" s="531"/>
      <c r="D161" s="531"/>
      <c r="E161" s="531"/>
      <c r="F161" s="520">
        <v>4</v>
      </c>
      <c r="G161" s="556"/>
    </row>
    <row r="162" spans="1:7" x14ac:dyDescent="0.2">
      <c r="A162" s="17">
        <v>323</v>
      </c>
      <c r="B162" s="18" t="s">
        <v>23</v>
      </c>
      <c r="C162" s="527">
        <f t="shared" ref="C162:E162" si="88">C163</f>
        <v>0</v>
      </c>
      <c r="D162" s="527">
        <f t="shared" si="88"/>
        <v>0</v>
      </c>
      <c r="E162" s="527">
        <f t="shared" si="88"/>
        <v>0</v>
      </c>
      <c r="F162" s="520">
        <v>3</v>
      </c>
      <c r="G162" s="521"/>
    </row>
    <row r="163" spans="1:7" x14ac:dyDescent="0.2">
      <c r="A163" s="19">
        <v>3237</v>
      </c>
      <c r="B163" s="35" t="s">
        <v>26</v>
      </c>
      <c r="C163" s="531"/>
      <c r="D163" s="531"/>
      <c r="E163" s="531"/>
      <c r="F163" s="520">
        <v>4</v>
      </c>
      <c r="G163" s="556"/>
    </row>
    <row r="164" spans="1:7" ht="28.5" x14ac:dyDescent="0.2">
      <c r="A164" s="15">
        <v>42</v>
      </c>
      <c r="B164" s="16" t="s">
        <v>51</v>
      </c>
      <c r="C164" s="526">
        <f t="shared" ref="C164:E164" si="89">C165</f>
        <v>0</v>
      </c>
      <c r="D164" s="526">
        <f t="shared" si="89"/>
        <v>0</v>
      </c>
      <c r="E164" s="526">
        <f t="shared" si="89"/>
        <v>0</v>
      </c>
      <c r="F164" s="520">
        <v>2</v>
      </c>
      <c r="G164" s="521"/>
    </row>
    <row r="165" spans="1:7" x14ac:dyDescent="0.2">
      <c r="A165" s="17">
        <v>422</v>
      </c>
      <c r="B165" s="18" t="s">
        <v>52</v>
      </c>
      <c r="C165" s="527">
        <f t="shared" ref="C165:D165" si="90">C166+C167+C168+C169+C170+C171</f>
        <v>0</v>
      </c>
      <c r="D165" s="527">
        <f t="shared" si="90"/>
        <v>0</v>
      </c>
      <c r="E165" s="527">
        <f t="shared" ref="E165" si="91">E166+E167+E168+E169+E170+E171</f>
        <v>0</v>
      </c>
      <c r="F165" s="520">
        <v>3</v>
      </c>
      <c r="G165" s="521"/>
    </row>
    <row r="166" spans="1:7" x14ac:dyDescent="0.2">
      <c r="A166" s="19">
        <v>4221</v>
      </c>
      <c r="B166" s="35" t="s">
        <v>121</v>
      </c>
      <c r="C166" s="531"/>
      <c r="D166" s="531"/>
      <c r="E166" s="531"/>
      <c r="F166" s="520">
        <v>4</v>
      </c>
      <c r="G166" s="556"/>
    </row>
    <row r="167" spans="1:7" x14ac:dyDescent="0.2">
      <c r="A167" s="19">
        <v>4222</v>
      </c>
      <c r="B167" s="35" t="s">
        <v>122</v>
      </c>
      <c r="C167" s="531"/>
      <c r="D167" s="531"/>
      <c r="E167" s="531"/>
      <c r="F167" s="520">
        <v>4</v>
      </c>
      <c r="G167" s="556"/>
    </row>
    <row r="168" spans="1:7" x14ac:dyDescent="0.2">
      <c r="A168" s="19">
        <v>4223</v>
      </c>
      <c r="B168" s="35" t="s">
        <v>157</v>
      </c>
      <c r="C168" s="531"/>
      <c r="D168" s="531"/>
      <c r="E168" s="531"/>
      <c r="F168" s="520">
        <v>4</v>
      </c>
      <c r="G168" s="556"/>
    </row>
    <row r="169" spans="1:7" ht="28.5" x14ac:dyDescent="0.2">
      <c r="A169" s="19">
        <v>4224</v>
      </c>
      <c r="B169" s="35" t="s">
        <v>53</v>
      </c>
      <c r="C169" s="531"/>
      <c r="D169" s="531"/>
      <c r="E169" s="531"/>
      <c r="F169" s="520">
        <v>4</v>
      </c>
      <c r="G169" s="556"/>
    </row>
    <row r="170" spans="1:7" x14ac:dyDescent="0.2">
      <c r="A170" s="19">
        <v>4225</v>
      </c>
      <c r="B170" s="35" t="s">
        <v>244</v>
      </c>
      <c r="C170" s="531"/>
      <c r="D170" s="531"/>
      <c r="E170" s="531"/>
      <c r="F170" s="520">
        <v>4</v>
      </c>
      <c r="G170" s="556"/>
    </row>
    <row r="171" spans="1:7" ht="28.5" x14ac:dyDescent="0.2">
      <c r="A171" s="19">
        <v>4227</v>
      </c>
      <c r="B171" s="35" t="s">
        <v>216</v>
      </c>
      <c r="C171" s="531"/>
      <c r="D171" s="531"/>
      <c r="E171" s="531"/>
      <c r="F171" s="520">
        <v>4</v>
      </c>
      <c r="G171" s="556"/>
    </row>
    <row r="172" spans="1:7" ht="28.5" x14ac:dyDescent="0.2">
      <c r="A172" s="15">
        <v>45</v>
      </c>
      <c r="B172" s="16" t="s">
        <v>125</v>
      </c>
      <c r="C172" s="526">
        <f t="shared" ref="C172:E173" si="92">C173</f>
        <v>0</v>
      </c>
      <c r="D172" s="526">
        <f t="shared" si="92"/>
        <v>0</v>
      </c>
      <c r="E172" s="526">
        <f t="shared" si="92"/>
        <v>0</v>
      </c>
      <c r="F172" s="520">
        <v>2</v>
      </c>
      <c r="G172" s="521"/>
    </row>
    <row r="173" spans="1:7" ht="28.5" x14ac:dyDescent="0.2">
      <c r="A173" s="17">
        <v>451</v>
      </c>
      <c r="B173" s="18" t="s">
        <v>126</v>
      </c>
      <c r="C173" s="527">
        <f t="shared" si="92"/>
        <v>0</v>
      </c>
      <c r="D173" s="527">
        <f t="shared" si="92"/>
        <v>0</v>
      </c>
      <c r="E173" s="527">
        <f t="shared" si="92"/>
        <v>0</v>
      </c>
      <c r="F173" s="520">
        <v>3</v>
      </c>
      <c r="G173" s="521"/>
    </row>
    <row r="174" spans="1:7" ht="28.5" x14ac:dyDescent="0.2">
      <c r="A174" s="19">
        <v>4511</v>
      </c>
      <c r="B174" s="35" t="s">
        <v>126</v>
      </c>
      <c r="C174" s="528"/>
      <c r="D174" s="528"/>
      <c r="E174" s="528"/>
      <c r="F174" s="520">
        <v>4</v>
      </c>
      <c r="G174" s="521"/>
    </row>
    <row r="175" spans="1:7" x14ac:dyDescent="0.2">
      <c r="A175" s="13">
        <v>815</v>
      </c>
      <c r="B175" s="14" t="s">
        <v>171</v>
      </c>
      <c r="C175" s="525">
        <f>C176</f>
        <v>0</v>
      </c>
      <c r="D175" s="525">
        <f>D176</f>
        <v>0</v>
      </c>
      <c r="E175" s="525">
        <f>E176</f>
        <v>0</v>
      </c>
      <c r="F175" s="520" t="s">
        <v>172</v>
      </c>
      <c r="G175" s="521"/>
    </row>
    <row r="176" spans="1:7" ht="28.5" x14ac:dyDescent="0.2">
      <c r="A176" s="15">
        <v>45</v>
      </c>
      <c r="B176" s="16" t="s">
        <v>125</v>
      </c>
      <c r="C176" s="526">
        <f t="shared" ref="C176:E177" si="93">C177</f>
        <v>0</v>
      </c>
      <c r="D176" s="526">
        <f t="shared" si="93"/>
        <v>0</v>
      </c>
      <c r="E176" s="526">
        <f t="shared" si="93"/>
        <v>0</v>
      </c>
      <c r="F176" s="520">
        <v>2</v>
      </c>
      <c r="G176" s="521"/>
    </row>
    <row r="177" spans="1:10" ht="28.5" x14ac:dyDescent="0.2">
      <c r="A177" s="17">
        <v>451</v>
      </c>
      <c r="B177" s="18" t="s">
        <v>126</v>
      </c>
      <c r="C177" s="527">
        <f t="shared" si="93"/>
        <v>0</v>
      </c>
      <c r="D177" s="527">
        <f t="shared" si="93"/>
        <v>0</v>
      </c>
      <c r="E177" s="527">
        <f t="shared" si="93"/>
        <v>0</v>
      </c>
      <c r="F177" s="520">
        <v>3</v>
      </c>
      <c r="G177" s="521"/>
    </row>
    <row r="178" spans="1:10" ht="28.5" x14ac:dyDescent="0.2">
      <c r="A178" s="19">
        <v>4511</v>
      </c>
      <c r="B178" s="35" t="s">
        <v>126</v>
      </c>
      <c r="C178" s="188"/>
      <c r="D178" s="188"/>
      <c r="E178" s="188"/>
      <c r="F178" s="520">
        <v>4</v>
      </c>
      <c r="G178" s="521"/>
    </row>
    <row r="179" spans="1:10" ht="28.5" x14ac:dyDescent="0.2">
      <c r="A179" s="9">
        <v>3605</v>
      </c>
      <c r="B179" s="10" t="s">
        <v>233</v>
      </c>
      <c r="C179" s="523">
        <f>C180+C370</f>
        <v>106054974</v>
      </c>
      <c r="D179" s="523">
        <f>D180+D370</f>
        <v>111269092</v>
      </c>
      <c r="E179" s="523">
        <f>E180+E370</f>
        <v>116788490</v>
      </c>
      <c r="F179" s="520" t="s">
        <v>16</v>
      </c>
      <c r="G179" s="521"/>
    </row>
    <row r="180" spans="1:10" ht="28.5" x14ac:dyDescent="0.2">
      <c r="A180" s="11" t="s">
        <v>308</v>
      </c>
      <c r="B180" s="12" t="s">
        <v>206</v>
      </c>
      <c r="C180" s="524">
        <f>C181+C192+C252+C312+C334+C363</f>
        <v>106054974</v>
      </c>
      <c r="D180" s="524">
        <f>D181+D192+D252+D312+D334+D363</f>
        <v>111269092</v>
      </c>
      <c r="E180" s="524">
        <f>E181+E192+E252+E312+E334+E363</f>
        <v>116788490</v>
      </c>
      <c r="F180" s="520" t="s">
        <v>19</v>
      </c>
      <c r="G180" s="521"/>
    </row>
    <row r="181" spans="1:10" x14ac:dyDescent="0.2">
      <c r="A181" s="13">
        <v>11</v>
      </c>
      <c r="B181" s="14" t="s">
        <v>20</v>
      </c>
      <c r="C181" s="525">
        <f t="shared" ref="C181:D181" si="94">C182+C187</f>
        <v>545332</v>
      </c>
      <c r="D181" s="525">
        <f t="shared" si="94"/>
        <v>545332</v>
      </c>
      <c r="E181" s="525">
        <f t="shared" ref="E181" si="95">E182+E187</f>
        <v>545332</v>
      </c>
      <c r="F181" s="520" t="s">
        <v>21</v>
      </c>
      <c r="G181" s="521"/>
    </row>
    <row r="182" spans="1:10" x14ac:dyDescent="0.2">
      <c r="A182" s="15">
        <v>31</v>
      </c>
      <c r="B182" s="16" t="s">
        <v>94</v>
      </c>
      <c r="C182" s="526">
        <f t="shared" ref="C182:D182" si="96">C183+C185</f>
        <v>0</v>
      </c>
      <c r="D182" s="526">
        <f t="shared" si="96"/>
        <v>0</v>
      </c>
      <c r="E182" s="526">
        <f t="shared" ref="E182" si="97">E183+E185</f>
        <v>0</v>
      </c>
      <c r="F182" s="520">
        <v>2</v>
      </c>
      <c r="G182" s="521"/>
    </row>
    <row r="183" spans="1:10" x14ac:dyDescent="0.2">
      <c r="A183" s="17">
        <v>311</v>
      </c>
      <c r="B183" s="18" t="s">
        <v>95</v>
      </c>
      <c r="C183" s="527">
        <f t="shared" ref="C183:E183" si="98">C184</f>
        <v>0</v>
      </c>
      <c r="D183" s="527">
        <f t="shared" si="98"/>
        <v>0</v>
      </c>
      <c r="E183" s="527">
        <f t="shared" si="98"/>
        <v>0</v>
      </c>
      <c r="F183" s="520">
        <v>3</v>
      </c>
      <c r="G183" s="521"/>
    </row>
    <row r="184" spans="1:10" x14ac:dyDescent="0.2">
      <c r="A184" s="19">
        <v>3111</v>
      </c>
      <c r="B184" s="35" t="s">
        <v>96</v>
      </c>
      <c r="C184" s="528"/>
      <c r="D184" s="528"/>
      <c r="E184" s="528"/>
      <c r="F184" s="520">
        <v>4</v>
      </c>
      <c r="G184" s="521"/>
    </row>
    <row r="185" spans="1:10" x14ac:dyDescent="0.2">
      <c r="A185" s="17">
        <v>313</v>
      </c>
      <c r="B185" s="18" t="s">
        <v>100</v>
      </c>
      <c r="C185" s="527">
        <f t="shared" ref="C185:E185" si="99">C186</f>
        <v>0</v>
      </c>
      <c r="D185" s="527">
        <f t="shared" si="99"/>
        <v>0</v>
      </c>
      <c r="E185" s="527">
        <f t="shared" si="99"/>
        <v>0</v>
      </c>
      <c r="F185" s="520">
        <v>3</v>
      </c>
      <c r="G185" s="521"/>
    </row>
    <row r="186" spans="1:10" ht="28.5" x14ac:dyDescent="0.2">
      <c r="A186" s="19">
        <v>3132</v>
      </c>
      <c r="B186" s="35" t="s">
        <v>101</v>
      </c>
      <c r="C186" s="528"/>
      <c r="D186" s="528"/>
      <c r="E186" s="528"/>
      <c r="F186" s="520">
        <v>4</v>
      </c>
      <c r="G186" s="521"/>
    </row>
    <row r="187" spans="1:10" x14ac:dyDescent="0.2">
      <c r="A187" s="15">
        <v>32</v>
      </c>
      <c r="B187" s="16" t="s">
        <v>22</v>
      </c>
      <c r="C187" s="526">
        <f t="shared" ref="C187:D187" si="100">C188+C190</f>
        <v>545332</v>
      </c>
      <c r="D187" s="526">
        <f t="shared" si="100"/>
        <v>545332</v>
      </c>
      <c r="E187" s="526">
        <f t="shared" ref="E187" si="101">E188+E190</f>
        <v>545332</v>
      </c>
      <c r="F187" s="520">
        <v>2</v>
      </c>
      <c r="G187" s="521"/>
    </row>
    <row r="188" spans="1:10" ht="42.75" x14ac:dyDescent="0.2">
      <c r="A188" s="17" t="s">
        <v>293</v>
      </c>
      <c r="B188" s="18" t="s">
        <v>294</v>
      </c>
      <c r="C188" s="527">
        <f t="shared" ref="C188:E188" si="102">C189</f>
        <v>0</v>
      </c>
      <c r="D188" s="527">
        <f t="shared" si="102"/>
        <v>0</v>
      </c>
      <c r="E188" s="527">
        <f t="shared" si="102"/>
        <v>0</v>
      </c>
      <c r="F188" s="520">
        <v>3</v>
      </c>
      <c r="G188" s="521"/>
    </row>
    <row r="189" spans="1:10" ht="42.75" x14ac:dyDescent="0.2">
      <c r="A189" s="19" t="s">
        <v>295</v>
      </c>
      <c r="B189" s="35" t="s">
        <v>296</v>
      </c>
      <c r="C189" s="528"/>
      <c r="D189" s="528"/>
      <c r="E189" s="528"/>
      <c r="F189" s="520">
        <v>4</v>
      </c>
      <c r="G189" s="521"/>
    </row>
    <row r="190" spans="1:10" ht="28.5" x14ac:dyDescent="0.2">
      <c r="A190" s="17">
        <v>329</v>
      </c>
      <c r="B190" s="18" t="s">
        <v>29</v>
      </c>
      <c r="C190" s="186">
        <f>C191</f>
        <v>545332</v>
      </c>
      <c r="D190" s="186">
        <f>D191</f>
        <v>545332</v>
      </c>
      <c r="E190" s="186">
        <f>E191</f>
        <v>545332</v>
      </c>
      <c r="F190" s="520">
        <v>3</v>
      </c>
      <c r="G190" s="521"/>
    </row>
    <row r="191" spans="1:10" x14ac:dyDescent="0.2">
      <c r="A191" s="19">
        <v>3292</v>
      </c>
      <c r="B191" s="35" t="s">
        <v>187</v>
      </c>
      <c r="C191" s="528">
        <v>545332</v>
      </c>
      <c r="D191" s="528">
        <v>545332</v>
      </c>
      <c r="E191" s="528">
        <v>545332</v>
      </c>
      <c r="F191" s="520">
        <v>4</v>
      </c>
      <c r="G191" s="521" t="s">
        <v>583</v>
      </c>
      <c r="J191" s="528"/>
    </row>
    <row r="192" spans="1:10" x14ac:dyDescent="0.2">
      <c r="A192" s="13">
        <v>31</v>
      </c>
      <c r="B192" s="14" t="s">
        <v>529</v>
      </c>
      <c r="C192" s="525">
        <f t="shared" ref="C192:D192" si="103">C193+C201+C228+C234+C237+C247</f>
        <v>1348739</v>
      </c>
      <c r="D192" s="525">
        <f t="shared" si="103"/>
        <v>1429317</v>
      </c>
      <c r="E192" s="525">
        <f t="shared" ref="E192" si="104">E193+E201+E228+E234+E237+E247</f>
        <v>1514731</v>
      </c>
      <c r="F192" s="520" t="s">
        <v>530</v>
      </c>
      <c r="G192" s="521"/>
    </row>
    <row r="193" spans="1:7" x14ac:dyDescent="0.2">
      <c r="A193" s="15">
        <v>31</v>
      </c>
      <c r="B193" s="16" t="s">
        <v>94</v>
      </c>
      <c r="C193" s="526">
        <f t="shared" ref="C193:D193" si="105">C194+C198</f>
        <v>281197</v>
      </c>
      <c r="D193" s="526">
        <f t="shared" si="105"/>
        <v>298070</v>
      </c>
      <c r="E193" s="526">
        <f t="shared" ref="E193" si="106">E194+E198</f>
        <v>315954</v>
      </c>
      <c r="F193" s="520">
        <v>2</v>
      </c>
      <c r="G193" s="521"/>
    </row>
    <row r="194" spans="1:7" x14ac:dyDescent="0.2">
      <c r="A194" s="17">
        <v>311</v>
      </c>
      <c r="B194" s="18" t="s">
        <v>95</v>
      </c>
      <c r="C194" s="527">
        <f t="shared" ref="C194:D194" si="107">SUM(C195:C196)</f>
        <v>242333</v>
      </c>
      <c r="D194" s="527">
        <f t="shared" si="107"/>
        <v>256874</v>
      </c>
      <c r="E194" s="527">
        <f t="shared" ref="E194" si="108">SUM(E195:E196)</f>
        <v>272286</v>
      </c>
      <c r="F194" s="520">
        <v>3</v>
      </c>
      <c r="G194" s="521"/>
    </row>
    <row r="195" spans="1:7" ht="28.5" x14ac:dyDescent="0.2">
      <c r="A195" s="19">
        <v>3111</v>
      </c>
      <c r="B195" s="35" t="s">
        <v>96</v>
      </c>
      <c r="C195" s="528">
        <v>175399</v>
      </c>
      <c r="D195" s="528">
        <v>185924</v>
      </c>
      <c r="E195" s="528">
        <v>197079</v>
      </c>
      <c r="F195" s="520">
        <v>4</v>
      </c>
      <c r="G195" s="521" t="s">
        <v>556</v>
      </c>
    </row>
    <row r="196" spans="1:7" x14ac:dyDescent="0.2">
      <c r="A196" s="19">
        <v>3113</v>
      </c>
      <c r="B196" s="35" t="s">
        <v>557</v>
      </c>
      <c r="C196" s="528">
        <v>66934</v>
      </c>
      <c r="D196" s="528">
        <v>70950</v>
      </c>
      <c r="E196" s="528">
        <v>75207</v>
      </c>
      <c r="F196" s="520">
        <v>4</v>
      </c>
      <c r="G196" s="521"/>
    </row>
    <row r="197" spans="1:7" x14ac:dyDescent="0.2">
      <c r="A197" s="19">
        <v>3114</v>
      </c>
      <c r="B197" s="35" t="s">
        <v>98</v>
      </c>
      <c r="C197" s="528"/>
      <c r="D197" s="528"/>
      <c r="E197" s="528"/>
      <c r="F197" s="520">
        <v>4</v>
      </c>
      <c r="G197" s="521"/>
    </row>
    <row r="198" spans="1:7" x14ac:dyDescent="0.2">
      <c r="A198" s="17">
        <v>313</v>
      </c>
      <c r="B198" s="18" t="s">
        <v>100</v>
      </c>
      <c r="C198" s="527">
        <f t="shared" ref="C198:D198" si="109">SUM(C199:C200)</f>
        <v>38864</v>
      </c>
      <c r="D198" s="527">
        <f t="shared" si="109"/>
        <v>41196</v>
      </c>
      <c r="E198" s="527">
        <f t="shared" ref="E198" si="110">SUM(E199:E200)</f>
        <v>43668</v>
      </c>
      <c r="F198" s="520">
        <v>3</v>
      </c>
      <c r="G198" s="521"/>
    </row>
    <row r="199" spans="1:7" ht="28.5" x14ac:dyDescent="0.2">
      <c r="A199" s="19">
        <v>3132</v>
      </c>
      <c r="B199" s="35" t="s">
        <v>101</v>
      </c>
      <c r="C199" s="528">
        <v>38864</v>
      </c>
      <c r="D199" s="528">
        <v>41196</v>
      </c>
      <c r="E199" s="528">
        <v>43668</v>
      </c>
      <c r="F199" s="520">
        <v>4</v>
      </c>
      <c r="G199" s="521"/>
    </row>
    <row r="200" spans="1:7" ht="28.5" x14ac:dyDescent="0.2">
      <c r="A200" s="19">
        <v>3133</v>
      </c>
      <c r="B200" s="35" t="s">
        <v>243</v>
      </c>
      <c r="C200" s="528"/>
      <c r="D200" s="528"/>
      <c r="E200" s="528"/>
      <c r="F200" s="520">
        <v>4</v>
      </c>
      <c r="G200" s="521"/>
    </row>
    <row r="201" spans="1:7" x14ac:dyDescent="0.2">
      <c r="A201" s="15">
        <v>32</v>
      </c>
      <c r="B201" s="16" t="s">
        <v>22</v>
      </c>
      <c r="C201" s="526">
        <f t="shared" ref="C201:D201" si="111">C202+C205+C210+C218+C220</f>
        <v>293514</v>
      </c>
      <c r="D201" s="526">
        <f t="shared" si="111"/>
        <v>310777</v>
      </c>
      <c r="E201" s="526">
        <f t="shared" ref="E201" si="112">E202+E205+E210+E218+E220</f>
        <v>329078</v>
      </c>
      <c r="F201" s="520">
        <v>2</v>
      </c>
      <c r="G201" s="521"/>
    </row>
    <row r="202" spans="1:7" x14ac:dyDescent="0.2">
      <c r="A202" s="17">
        <v>321</v>
      </c>
      <c r="B202" s="18" t="s">
        <v>102</v>
      </c>
      <c r="C202" s="527">
        <f t="shared" ref="C202:D202" si="113">SUM(C203:C204)</f>
        <v>66261</v>
      </c>
      <c r="D202" s="527">
        <f t="shared" si="113"/>
        <v>70237</v>
      </c>
      <c r="E202" s="527">
        <f t="shared" ref="E202" si="114">SUM(E203:E204)</f>
        <v>74452</v>
      </c>
      <c r="F202" s="520">
        <v>3</v>
      </c>
      <c r="G202" s="521"/>
    </row>
    <row r="203" spans="1:7" x14ac:dyDescent="0.2">
      <c r="A203" s="19">
        <v>3211</v>
      </c>
      <c r="B203" s="35" t="s">
        <v>103</v>
      </c>
      <c r="C203" s="528">
        <v>48703</v>
      </c>
      <c r="D203" s="528">
        <v>51625</v>
      </c>
      <c r="E203" s="528">
        <v>54723</v>
      </c>
      <c r="F203" s="520">
        <v>4</v>
      </c>
      <c r="G203" s="521" t="s">
        <v>558</v>
      </c>
    </row>
    <row r="204" spans="1:7" ht="28.5" x14ac:dyDescent="0.2">
      <c r="A204" s="19">
        <v>3213</v>
      </c>
      <c r="B204" s="35" t="s">
        <v>105</v>
      </c>
      <c r="C204" s="528">
        <v>17558</v>
      </c>
      <c r="D204" s="528">
        <v>18612</v>
      </c>
      <c r="E204" s="528">
        <v>19729</v>
      </c>
      <c r="F204" s="520">
        <v>4</v>
      </c>
      <c r="G204" s="521"/>
    </row>
    <row r="205" spans="1:7" x14ac:dyDescent="0.2">
      <c r="A205" s="17">
        <v>322</v>
      </c>
      <c r="B205" s="18" t="s">
        <v>106</v>
      </c>
      <c r="C205" s="527">
        <f t="shared" ref="C205:D205" si="115">SUM(C206:C209)</f>
        <v>264</v>
      </c>
      <c r="D205" s="527">
        <f t="shared" si="115"/>
        <v>281</v>
      </c>
      <c r="E205" s="527">
        <f t="shared" ref="E205" si="116">SUM(E206:E209)</f>
        <v>297</v>
      </c>
      <c r="F205" s="520">
        <v>3</v>
      </c>
      <c r="G205" s="521"/>
    </row>
    <row r="206" spans="1:7" ht="28.5" x14ac:dyDescent="0.2">
      <c r="A206" s="19">
        <v>3221</v>
      </c>
      <c r="B206" s="35" t="s">
        <v>107</v>
      </c>
      <c r="C206" s="528">
        <v>239</v>
      </c>
      <c r="D206" s="528">
        <v>254</v>
      </c>
      <c r="E206" s="528">
        <v>269</v>
      </c>
      <c r="F206" s="520">
        <v>4</v>
      </c>
      <c r="G206" s="521"/>
    </row>
    <row r="207" spans="1:7" x14ac:dyDescent="0.2">
      <c r="A207" s="19">
        <v>3222</v>
      </c>
      <c r="B207" s="35" t="s">
        <v>154</v>
      </c>
      <c r="C207" s="528">
        <v>10</v>
      </c>
      <c r="D207" s="528">
        <v>11</v>
      </c>
      <c r="E207" s="528">
        <v>11</v>
      </c>
      <c r="F207" s="520">
        <v>4</v>
      </c>
      <c r="G207" s="521"/>
    </row>
    <row r="208" spans="1:7" x14ac:dyDescent="0.2">
      <c r="A208" s="19">
        <v>3223</v>
      </c>
      <c r="B208" s="35" t="s">
        <v>175</v>
      </c>
      <c r="C208" s="528">
        <v>15</v>
      </c>
      <c r="D208" s="528">
        <v>16</v>
      </c>
      <c r="E208" s="528">
        <v>17</v>
      </c>
      <c r="F208" s="520">
        <v>4</v>
      </c>
      <c r="G208" s="521"/>
    </row>
    <row r="209" spans="1:7" x14ac:dyDescent="0.2">
      <c r="A209" s="19">
        <v>3225</v>
      </c>
      <c r="B209" s="35" t="s">
        <v>155</v>
      </c>
      <c r="C209" s="528"/>
      <c r="D209" s="528"/>
      <c r="E209" s="528"/>
      <c r="F209" s="520">
        <v>4</v>
      </c>
      <c r="G209" s="521"/>
    </row>
    <row r="210" spans="1:7" x14ac:dyDescent="0.2">
      <c r="A210" s="17">
        <v>323</v>
      </c>
      <c r="B210" s="18" t="s">
        <v>23</v>
      </c>
      <c r="C210" s="527">
        <f t="shared" ref="C210:D210" si="117">SUM(C211:C217)</f>
        <v>149041</v>
      </c>
      <c r="D210" s="527">
        <f t="shared" si="117"/>
        <v>157982</v>
      </c>
      <c r="E210" s="527">
        <f t="shared" ref="E210" si="118">SUM(E211:E217)</f>
        <v>167462</v>
      </c>
      <c r="F210" s="520">
        <v>3</v>
      </c>
      <c r="G210" s="521"/>
    </row>
    <row r="211" spans="1:7" x14ac:dyDescent="0.2">
      <c r="A211" s="19">
        <v>3231</v>
      </c>
      <c r="B211" s="35" t="s">
        <v>24</v>
      </c>
      <c r="C211" s="528">
        <v>230</v>
      </c>
      <c r="D211" s="528">
        <v>243</v>
      </c>
      <c r="E211" s="528">
        <v>258</v>
      </c>
      <c r="F211" s="520">
        <v>4</v>
      </c>
      <c r="G211" s="521"/>
    </row>
    <row r="212" spans="1:7" ht="28.5" x14ac:dyDescent="0.2">
      <c r="A212" s="19">
        <v>3232</v>
      </c>
      <c r="B212" s="35" t="s">
        <v>184</v>
      </c>
      <c r="C212" s="528">
        <v>185</v>
      </c>
      <c r="D212" s="528">
        <v>196</v>
      </c>
      <c r="E212" s="528">
        <v>208</v>
      </c>
      <c r="F212" s="520">
        <v>4</v>
      </c>
      <c r="G212" s="521"/>
    </row>
    <row r="213" spans="1:7" x14ac:dyDescent="0.2">
      <c r="A213" s="19">
        <v>3234</v>
      </c>
      <c r="B213" s="35" t="s">
        <v>209</v>
      </c>
      <c r="C213" s="528">
        <v>10</v>
      </c>
      <c r="D213" s="528">
        <v>10</v>
      </c>
      <c r="E213" s="528">
        <v>10</v>
      </c>
      <c r="F213" s="520">
        <v>4</v>
      </c>
      <c r="G213" s="521"/>
    </row>
    <row r="214" spans="1:7" x14ac:dyDescent="0.2">
      <c r="A214" s="19">
        <v>3235</v>
      </c>
      <c r="B214" s="35" t="s">
        <v>68</v>
      </c>
      <c r="C214" s="528">
        <v>6601</v>
      </c>
      <c r="D214" s="528">
        <v>6997</v>
      </c>
      <c r="E214" s="528">
        <v>7417</v>
      </c>
      <c r="F214" s="520">
        <v>4</v>
      </c>
      <c r="G214" s="521"/>
    </row>
    <row r="215" spans="1:7" x14ac:dyDescent="0.2">
      <c r="A215" s="19">
        <v>3236</v>
      </c>
      <c r="B215" s="35" t="s">
        <v>50</v>
      </c>
      <c r="C215" s="528">
        <v>16787</v>
      </c>
      <c r="D215" s="528">
        <v>17794</v>
      </c>
      <c r="E215" s="528">
        <v>18862</v>
      </c>
      <c r="F215" s="520">
        <v>4</v>
      </c>
      <c r="G215" s="521"/>
    </row>
    <row r="216" spans="1:7" ht="28.5" x14ac:dyDescent="0.2">
      <c r="A216" s="19">
        <v>3237</v>
      </c>
      <c r="B216" s="35" t="s">
        <v>26</v>
      </c>
      <c r="C216" s="528">
        <v>123127</v>
      </c>
      <c r="D216" s="528">
        <v>130515</v>
      </c>
      <c r="E216" s="528">
        <v>138346</v>
      </c>
      <c r="F216" s="520">
        <v>4</v>
      </c>
      <c r="G216" s="521" t="s">
        <v>559</v>
      </c>
    </row>
    <row r="217" spans="1:7" x14ac:dyDescent="0.2">
      <c r="A217" s="19">
        <v>3239</v>
      </c>
      <c r="B217" s="35" t="s">
        <v>27</v>
      </c>
      <c r="C217" s="528">
        <v>2101</v>
      </c>
      <c r="D217" s="528">
        <v>2227</v>
      </c>
      <c r="E217" s="528">
        <v>2361</v>
      </c>
      <c r="F217" s="520">
        <v>4</v>
      </c>
      <c r="G217" s="521"/>
    </row>
    <row r="218" spans="1:7" ht="28.5" x14ac:dyDescent="0.2">
      <c r="A218" s="17">
        <v>324</v>
      </c>
      <c r="B218" s="18" t="s">
        <v>28</v>
      </c>
      <c r="C218" s="527">
        <f t="shared" ref="C218:E218" si="119">C219</f>
        <v>0</v>
      </c>
      <c r="D218" s="527">
        <f t="shared" si="119"/>
        <v>0</v>
      </c>
      <c r="E218" s="527">
        <f t="shared" si="119"/>
        <v>0</v>
      </c>
      <c r="F218" s="520">
        <v>3</v>
      </c>
      <c r="G218" s="521"/>
    </row>
    <row r="219" spans="1:7" ht="28.5" x14ac:dyDescent="0.2">
      <c r="A219" s="19">
        <v>3241</v>
      </c>
      <c r="B219" s="35" t="s">
        <v>28</v>
      </c>
      <c r="C219" s="528"/>
      <c r="D219" s="528"/>
      <c r="E219" s="528"/>
      <c r="F219" s="520">
        <v>4</v>
      </c>
      <c r="G219" s="521"/>
    </row>
    <row r="220" spans="1:7" ht="28.5" x14ac:dyDescent="0.2">
      <c r="A220" s="17">
        <v>329</v>
      </c>
      <c r="B220" s="18" t="s">
        <v>29</v>
      </c>
      <c r="C220" s="527">
        <f t="shared" ref="C220:D220" si="120">SUM(C221:C227)</f>
        <v>77948</v>
      </c>
      <c r="D220" s="527">
        <f t="shared" si="120"/>
        <v>82277</v>
      </c>
      <c r="E220" s="527">
        <f t="shared" ref="E220" si="121">SUM(E221:E227)</f>
        <v>86867</v>
      </c>
      <c r="F220" s="520">
        <v>3</v>
      </c>
      <c r="G220" s="521"/>
    </row>
    <row r="221" spans="1:7" ht="42.75" x14ac:dyDescent="0.2">
      <c r="A221" s="19">
        <v>3291</v>
      </c>
      <c r="B221" s="35" t="s">
        <v>30</v>
      </c>
      <c r="C221" s="528">
        <v>5777</v>
      </c>
      <c r="D221" s="528">
        <v>5777</v>
      </c>
      <c r="E221" s="528">
        <v>5777</v>
      </c>
      <c r="F221" s="520">
        <v>4</v>
      </c>
      <c r="G221" s="521"/>
    </row>
    <row r="222" spans="1:7" x14ac:dyDescent="0.2">
      <c r="A222" s="19">
        <v>3292</v>
      </c>
      <c r="B222" s="35" t="s">
        <v>187</v>
      </c>
      <c r="C222" s="528"/>
      <c r="D222" s="528"/>
      <c r="E222" s="528"/>
      <c r="F222" s="520">
        <v>4</v>
      </c>
      <c r="G222" s="521"/>
    </row>
    <row r="223" spans="1:7" x14ac:dyDescent="0.2">
      <c r="A223" s="19">
        <v>3293</v>
      </c>
      <c r="B223" s="35" t="s">
        <v>70</v>
      </c>
      <c r="C223" s="528"/>
      <c r="D223" s="528"/>
      <c r="E223" s="528"/>
      <c r="F223" s="520">
        <v>4</v>
      </c>
      <c r="G223" s="521"/>
    </row>
    <row r="224" spans="1:7" x14ac:dyDescent="0.2">
      <c r="A224" s="19">
        <v>3294</v>
      </c>
      <c r="B224" s="35" t="s">
        <v>108</v>
      </c>
      <c r="C224" s="528">
        <v>296</v>
      </c>
      <c r="D224" s="528">
        <v>314</v>
      </c>
      <c r="E224" s="528">
        <v>333</v>
      </c>
      <c r="F224" s="520">
        <v>4</v>
      </c>
      <c r="G224" s="521"/>
    </row>
    <row r="225" spans="1:7" x14ac:dyDescent="0.2">
      <c r="A225" s="19">
        <v>3295</v>
      </c>
      <c r="B225" s="35" t="s">
        <v>210</v>
      </c>
      <c r="C225" s="528">
        <v>4840</v>
      </c>
      <c r="D225" s="528">
        <v>5130</v>
      </c>
      <c r="E225" s="528">
        <v>5438</v>
      </c>
      <c r="F225" s="520">
        <v>4</v>
      </c>
      <c r="G225" s="521"/>
    </row>
    <row r="226" spans="1:7" x14ac:dyDescent="0.2">
      <c r="A226" s="19">
        <v>3296</v>
      </c>
      <c r="B226" s="35" t="s">
        <v>221</v>
      </c>
      <c r="C226" s="528">
        <v>10</v>
      </c>
      <c r="D226" s="528">
        <v>10</v>
      </c>
      <c r="E226" s="528">
        <v>10</v>
      </c>
      <c r="F226" s="520">
        <v>4</v>
      </c>
      <c r="G226" s="521"/>
    </row>
    <row r="227" spans="1:7" ht="28.5" x14ac:dyDescent="0.2">
      <c r="A227" s="19">
        <v>3299</v>
      </c>
      <c r="B227" s="35" t="s">
        <v>29</v>
      </c>
      <c r="C227" s="528">
        <v>67025</v>
      </c>
      <c r="D227" s="528">
        <v>71046</v>
      </c>
      <c r="E227" s="528">
        <v>75309</v>
      </c>
      <c r="F227" s="520">
        <v>4</v>
      </c>
      <c r="G227" s="521" t="s">
        <v>560</v>
      </c>
    </row>
    <row r="228" spans="1:7" x14ac:dyDescent="0.2">
      <c r="A228" s="15">
        <v>34</v>
      </c>
      <c r="B228" s="16" t="s">
        <v>211</v>
      </c>
      <c r="C228" s="526">
        <f>C229</f>
        <v>771586</v>
      </c>
      <c r="D228" s="526">
        <f>D229</f>
        <v>817881</v>
      </c>
      <c r="E228" s="526">
        <f>E229</f>
        <v>866955</v>
      </c>
      <c r="F228" s="520">
        <v>2</v>
      </c>
      <c r="G228" s="521"/>
    </row>
    <row r="229" spans="1:7" x14ac:dyDescent="0.2">
      <c r="A229" s="17">
        <v>343</v>
      </c>
      <c r="B229" s="18" t="s">
        <v>212</v>
      </c>
      <c r="C229" s="527">
        <f t="shared" ref="C229:D229" si="122">SUM(C230:C233)</f>
        <v>771586</v>
      </c>
      <c r="D229" s="527">
        <f t="shared" si="122"/>
        <v>817881</v>
      </c>
      <c r="E229" s="527">
        <f t="shared" ref="E229" si="123">SUM(E230:E233)</f>
        <v>866955</v>
      </c>
      <c r="F229" s="520">
        <v>3</v>
      </c>
      <c r="G229" s="521"/>
    </row>
    <row r="230" spans="1:7" ht="28.5" x14ac:dyDescent="0.2">
      <c r="A230" s="19">
        <v>3431</v>
      </c>
      <c r="B230" s="35" t="s">
        <v>213</v>
      </c>
      <c r="C230" s="528">
        <v>10617</v>
      </c>
      <c r="D230" s="528">
        <v>11254</v>
      </c>
      <c r="E230" s="528">
        <v>11930</v>
      </c>
      <c r="F230" s="520">
        <v>4</v>
      </c>
      <c r="G230" s="521"/>
    </row>
    <row r="231" spans="1:7" ht="28.5" x14ac:dyDescent="0.2">
      <c r="A231" s="19">
        <v>3432</v>
      </c>
      <c r="B231" s="35" t="s">
        <v>255</v>
      </c>
      <c r="C231" s="528"/>
      <c r="D231" s="528"/>
      <c r="E231" s="528"/>
      <c r="F231" s="520">
        <v>4</v>
      </c>
      <c r="G231" s="521"/>
    </row>
    <row r="232" spans="1:7" x14ac:dyDescent="0.2">
      <c r="A232" s="19">
        <v>3433</v>
      </c>
      <c r="B232" s="35" t="s">
        <v>214</v>
      </c>
      <c r="C232" s="528">
        <v>760969</v>
      </c>
      <c r="D232" s="528">
        <v>806627</v>
      </c>
      <c r="E232" s="528">
        <v>855025</v>
      </c>
      <c r="F232" s="520">
        <v>4</v>
      </c>
      <c r="G232" s="521" t="s">
        <v>561</v>
      </c>
    </row>
    <row r="233" spans="1:7" ht="28.5" x14ac:dyDescent="0.2">
      <c r="A233" s="19">
        <v>3434</v>
      </c>
      <c r="B233" s="35" t="s">
        <v>215</v>
      </c>
      <c r="C233" s="528"/>
      <c r="D233" s="528"/>
      <c r="E233" s="528"/>
      <c r="F233" s="520">
        <v>4</v>
      </c>
      <c r="G233" s="521"/>
    </row>
    <row r="234" spans="1:7" x14ac:dyDescent="0.2">
      <c r="A234" s="15">
        <v>38</v>
      </c>
      <c r="B234" s="16" t="s">
        <v>38</v>
      </c>
      <c r="C234" s="526">
        <f t="shared" ref="C234:E235" si="124">C235</f>
        <v>2442</v>
      </c>
      <c r="D234" s="526">
        <f t="shared" si="124"/>
        <v>2589</v>
      </c>
      <c r="E234" s="526">
        <f t="shared" si="124"/>
        <v>2744</v>
      </c>
      <c r="F234" s="520">
        <v>2</v>
      </c>
      <c r="G234" s="521"/>
    </row>
    <row r="235" spans="1:7" x14ac:dyDescent="0.2">
      <c r="A235" s="17">
        <v>383</v>
      </c>
      <c r="B235" s="18" t="s">
        <v>223</v>
      </c>
      <c r="C235" s="527">
        <f t="shared" si="124"/>
        <v>2442</v>
      </c>
      <c r="D235" s="527">
        <f t="shared" si="124"/>
        <v>2589</v>
      </c>
      <c r="E235" s="527">
        <f t="shared" si="124"/>
        <v>2744</v>
      </c>
      <c r="F235" s="520">
        <v>3</v>
      </c>
      <c r="G235" s="521"/>
    </row>
    <row r="236" spans="1:7" ht="28.5" x14ac:dyDescent="0.2">
      <c r="A236" s="19">
        <v>3831</v>
      </c>
      <c r="B236" s="35" t="s">
        <v>224</v>
      </c>
      <c r="C236" s="528">
        <v>2442</v>
      </c>
      <c r="D236" s="528">
        <v>2589</v>
      </c>
      <c r="E236" s="528">
        <v>2744</v>
      </c>
      <c r="F236" s="520">
        <v>4</v>
      </c>
      <c r="G236" s="521"/>
    </row>
    <row r="237" spans="1:7" ht="28.5" x14ac:dyDescent="0.2">
      <c r="A237" s="15">
        <v>42</v>
      </c>
      <c r="B237" s="16" t="s">
        <v>51</v>
      </c>
      <c r="C237" s="526">
        <f t="shared" ref="C237:D237" si="125">C238+C243+C245</f>
        <v>0</v>
      </c>
      <c r="D237" s="526">
        <f t="shared" si="125"/>
        <v>0</v>
      </c>
      <c r="E237" s="526">
        <f t="shared" ref="E237" si="126">E238+E243+E245</f>
        <v>0</v>
      </c>
      <c r="F237" s="520">
        <v>2</v>
      </c>
      <c r="G237" s="521"/>
    </row>
    <row r="238" spans="1:7" x14ac:dyDescent="0.2">
      <c r="A238" s="17">
        <v>422</v>
      </c>
      <c r="B238" s="18" t="s">
        <v>52</v>
      </c>
      <c r="C238" s="527">
        <f t="shared" ref="C238:D238" si="127">SUM(C239:C242)</f>
        <v>0</v>
      </c>
      <c r="D238" s="527">
        <f t="shared" si="127"/>
        <v>0</v>
      </c>
      <c r="E238" s="527">
        <f t="shared" ref="E238" si="128">SUM(E239:E242)</f>
        <v>0</v>
      </c>
      <c r="F238" s="520">
        <v>3</v>
      </c>
      <c r="G238" s="521"/>
    </row>
    <row r="239" spans="1:7" x14ac:dyDescent="0.2">
      <c r="A239" s="19">
        <v>4221</v>
      </c>
      <c r="B239" s="35" t="s">
        <v>121</v>
      </c>
      <c r="C239" s="528"/>
      <c r="D239" s="528"/>
      <c r="E239" s="528"/>
      <c r="F239" s="520">
        <v>4</v>
      </c>
      <c r="G239" s="521"/>
    </row>
    <row r="240" spans="1:7" x14ac:dyDescent="0.2">
      <c r="A240" s="19">
        <v>4223</v>
      </c>
      <c r="B240" s="35" t="s">
        <v>157</v>
      </c>
      <c r="C240" s="528"/>
      <c r="D240" s="528"/>
      <c r="E240" s="528"/>
      <c r="F240" s="520">
        <v>4</v>
      </c>
      <c r="G240" s="521"/>
    </row>
    <row r="241" spans="1:7" ht="28.5" x14ac:dyDescent="0.2">
      <c r="A241" s="19">
        <v>4224</v>
      </c>
      <c r="B241" s="35" t="s">
        <v>53</v>
      </c>
      <c r="C241" s="528"/>
      <c r="D241" s="528"/>
      <c r="E241" s="528"/>
      <c r="F241" s="520">
        <v>4</v>
      </c>
      <c r="G241" s="521"/>
    </row>
    <row r="242" spans="1:7" ht="28.5" x14ac:dyDescent="0.2">
      <c r="A242" s="19">
        <v>4227</v>
      </c>
      <c r="B242" s="35" t="s">
        <v>216</v>
      </c>
      <c r="C242" s="528"/>
      <c r="D242" s="528"/>
      <c r="E242" s="528"/>
      <c r="F242" s="520">
        <v>4</v>
      </c>
      <c r="G242" s="521"/>
    </row>
    <row r="243" spans="1:7" ht="28.5" x14ac:dyDescent="0.2">
      <c r="A243" s="17">
        <v>424</v>
      </c>
      <c r="B243" s="18" t="s">
        <v>539</v>
      </c>
      <c r="C243" s="527">
        <f t="shared" ref="C243:E243" si="129">C244</f>
        <v>0</v>
      </c>
      <c r="D243" s="527">
        <f t="shared" si="129"/>
        <v>0</v>
      </c>
      <c r="E243" s="527">
        <f t="shared" si="129"/>
        <v>0</v>
      </c>
      <c r="F243" s="520">
        <v>3</v>
      </c>
      <c r="G243" s="521"/>
    </row>
    <row r="244" spans="1:7" x14ac:dyDescent="0.2">
      <c r="A244" s="19">
        <v>4241</v>
      </c>
      <c r="B244" s="35" t="s">
        <v>540</v>
      </c>
      <c r="C244" s="528"/>
      <c r="D244" s="528"/>
      <c r="E244" s="528"/>
      <c r="F244" s="520">
        <v>4</v>
      </c>
      <c r="G244" s="521"/>
    </row>
    <row r="245" spans="1:7" ht="28.5" x14ac:dyDescent="0.2">
      <c r="A245" s="17">
        <v>426</v>
      </c>
      <c r="B245" s="18" t="s">
        <v>123</v>
      </c>
      <c r="C245" s="527">
        <f t="shared" ref="C245:E245" si="130">C246</f>
        <v>0</v>
      </c>
      <c r="D245" s="527">
        <f t="shared" si="130"/>
        <v>0</v>
      </c>
      <c r="E245" s="527">
        <f t="shared" si="130"/>
        <v>0</v>
      </c>
      <c r="F245" s="520">
        <v>3</v>
      </c>
      <c r="G245" s="521"/>
    </row>
    <row r="246" spans="1:7" x14ac:dyDescent="0.2">
      <c r="A246" s="19">
        <v>4262</v>
      </c>
      <c r="B246" s="35" t="s">
        <v>124</v>
      </c>
      <c r="C246" s="528"/>
      <c r="D246" s="528"/>
      <c r="E246" s="528"/>
      <c r="F246" s="520">
        <v>4</v>
      </c>
      <c r="G246" s="521"/>
    </row>
    <row r="247" spans="1:7" ht="28.5" x14ac:dyDescent="0.2">
      <c r="A247" s="15">
        <v>45</v>
      </c>
      <c r="B247" s="16" t="s">
        <v>125</v>
      </c>
      <c r="C247" s="526">
        <f t="shared" ref="C247:D247" si="131">C248+C250</f>
        <v>0</v>
      </c>
      <c r="D247" s="526">
        <f t="shared" si="131"/>
        <v>0</v>
      </c>
      <c r="E247" s="526">
        <f t="shared" ref="E247" si="132">E248+E250</f>
        <v>0</v>
      </c>
      <c r="F247" s="520">
        <v>2</v>
      </c>
      <c r="G247" s="521"/>
    </row>
    <row r="248" spans="1:7" ht="28.5" x14ac:dyDescent="0.2">
      <c r="A248" s="17">
        <v>451</v>
      </c>
      <c r="B248" s="18" t="s">
        <v>126</v>
      </c>
      <c r="C248" s="527">
        <f t="shared" ref="C248:E248" si="133">C249</f>
        <v>0</v>
      </c>
      <c r="D248" s="527">
        <f t="shared" si="133"/>
        <v>0</v>
      </c>
      <c r="E248" s="527">
        <f t="shared" si="133"/>
        <v>0</v>
      </c>
      <c r="F248" s="520">
        <v>3</v>
      </c>
      <c r="G248" s="521"/>
    </row>
    <row r="249" spans="1:7" ht="28.5" x14ac:dyDescent="0.2">
      <c r="A249" s="19">
        <v>4511</v>
      </c>
      <c r="B249" s="35" t="s">
        <v>126</v>
      </c>
      <c r="C249" s="528"/>
      <c r="D249" s="528"/>
      <c r="E249" s="528"/>
      <c r="F249" s="520">
        <v>4</v>
      </c>
      <c r="G249" s="521"/>
    </row>
    <row r="250" spans="1:7" ht="28.5" x14ac:dyDescent="0.2">
      <c r="A250" s="17">
        <v>452</v>
      </c>
      <c r="B250" s="18" t="s">
        <v>261</v>
      </c>
      <c r="C250" s="527">
        <f t="shared" ref="C250:E250" si="134">C251</f>
        <v>0</v>
      </c>
      <c r="D250" s="527">
        <f t="shared" si="134"/>
        <v>0</v>
      </c>
      <c r="E250" s="527">
        <f t="shared" si="134"/>
        <v>0</v>
      </c>
      <c r="F250" s="520">
        <v>3</v>
      </c>
      <c r="G250" s="521"/>
    </row>
    <row r="251" spans="1:7" ht="28.5" x14ac:dyDescent="0.2">
      <c r="A251" s="19">
        <v>4521</v>
      </c>
      <c r="B251" s="35" t="s">
        <v>261</v>
      </c>
      <c r="C251" s="528"/>
      <c r="D251" s="528"/>
      <c r="E251" s="528"/>
      <c r="F251" s="520">
        <v>4</v>
      </c>
      <c r="G251" s="521"/>
    </row>
    <row r="252" spans="1:7" ht="28.5" x14ac:dyDescent="0.2">
      <c r="A252" s="13">
        <v>43</v>
      </c>
      <c r="B252" s="14" t="s">
        <v>525</v>
      </c>
      <c r="C252" s="525">
        <f t="shared" ref="C252:D252" si="135">C253+C263+C298+C303+C307</f>
        <v>104100423</v>
      </c>
      <c r="D252" s="525">
        <f t="shared" si="135"/>
        <v>109233358</v>
      </c>
      <c r="E252" s="525">
        <f t="shared" ref="E252" si="136">E253+E263+E298+E303+E307</f>
        <v>114666734</v>
      </c>
      <c r="F252" s="520" t="s">
        <v>526</v>
      </c>
      <c r="G252" s="521"/>
    </row>
    <row r="253" spans="1:7" x14ac:dyDescent="0.2">
      <c r="A253" s="15">
        <v>31</v>
      </c>
      <c r="B253" s="16" t="s">
        <v>94</v>
      </c>
      <c r="C253" s="526">
        <f t="shared" ref="C253:D253" si="137">C254+C258+C260</f>
        <v>59762921</v>
      </c>
      <c r="D253" s="526">
        <f t="shared" si="137"/>
        <v>64486090</v>
      </c>
      <c r="E253" s="526">
        <f t="shared" ref="E253" si="138">E254+E258+E260</f>
        <v>69603087</v>
      </c>
      <c r="F253" s="520">
        <v>2</v>
      </c>
      <c r="G253" s="521"/>
    </row>
    <row r="254" spans="1:7" x14ac:dyDescent="0.2">
      <c r="A254" s="17">
        <v>311</v>
      </c>
      <c r="B254" s="18" t="s">
        <v>95</v>
      </c>
      <c r="C254" s="527">
        <f t="shared" ref="C254:D254" si="139">SUM(C255:C257)</f>
        <v>51211929</v>
      </c>
      <c r="D254" s="527">
        <f t="shared" si="139"/>
        <v>55165518</v>
      </c>
      <c r="E254" s="527">
        <f t="shared" ref="E254" si="140">SUM(E255:E257)</f>
        <v>60282515</v>
      </c>
      <c r="F254" s="520">
        <v>3</v>
      </c>
      <c r="G254" s="521"/>
    </row>
    <row r="255" spans="1:7" x14ac:dyDescent="0.2">
      <c r="A255" s="19">
        <v>3111</v>
      </c>
      <c r="B255" s="35" t="s">
        <v>96</v>
      </c>
      <c r="C255" s="528">
        <v>46944926</v>
      </c>
      <c r="D255" s="528">
        <v>51169969</v>
      </c>
      <c r="E255" s="528">
        <v>56286966</v>
      </c>
      <c r="F255" s="520">
        <v>4</v>
      </c>
      <c r="G255" s="521" t="s">
        <v>562</v>
      </c>
    </row>
    <row r="256" spans="1:7" x14ac:dyDescent="0.2">
      <c r="A256" s="19">
        <v>3113</v>
      </c>
      <c r="B256" s="35" t="s">
        <v>557</v>
      </c>
      <c r="C256" s="528">
        <v>4266993</v>
      </c>
      <c r="D256" s="528">
        <v>3995539</v>
      </c>
      <c r="E256" s="528">
        <v>3995539</v>
      </c>
      <c r="F256" s="520">
        <v>4</v>
      </c>
      <c r="G256" s="521"/>
    </row>
    <row r="257" spans="1:7" x14ac:dyDescent="0.2">
      <c r="A257" s="19">
        <v>3114</v>
      </c>
      <c r="B257" s="35" t="s">
        <v>98</v>
      </c>
      <c r="C257" s="528">
        <v>10</v>
      </c>
      <c r="D257" s="528">
        <v>10</v>
      </c>
      <c r="E257" s="528">
        <v>10</v>
      </c>
      <c r="F257" s="520">
        <v>4</v>
      </c>
      <c r="G257" s="521"/>
    </row>
    <row r="258" spans="1:7" x14ac:dyDescent="0.2">
      <c r="A258" s="17">
        <v>312</v>
      </c>
      <c r="B258" s="18" t="s">
        <v>99</v>
      </c>
      <c r="C258" s="527">
        <f t="shared" ref="C258:E258" si="141">C259</f>
        <v>1014005</v>
      </c>
      <c r="D258" s="527">
        <f t="shared" si="141"/>
        <v>1105265</v>
      </c>
      <c r="E258" s="527">
        <f t="shared" si="141"/>
        <v>1105265</v>
      </c>
      <c r="F258" s="520">
        <v>3</v>
      </c>
      <c r="G258" s="521"/>
    </row>
    <row r="259" spans="1:7" x14ac:dyDescent="0.2">
      <c r="A259" s="19">
        <v>3121</v>
      </c>
      <c r="B259" s="35" t="s">
        <v>99</v>
      </c>
      <c r="C259" s="528">
        <v>1014005</v>
      </c>
      <c r="D259" s="528">
        <v>1105265</v>
      </c>
      <c r="E259" s="528">
        <v>1105265</v>
      </c>
      <c r="F259" s="520">
        <v>4</v>
      </c>
      <c r="G259" s="521"/>
    </row>
    <row r="260" spans="1:7" x14ac:dyDescent="0.2">
      <c r="A260" s="17">
        <v>313</v>
      </c>
      <c r="B260" s="18" t="s">
        <v>100</v>
      </c>
      <c r="C260" s="527">
        <f t="shared" ref="C260:D260" si="142">SUM(C261:C262)</f>
        <v>7536987</v>
      </c>
      <c r="D260" s="527">
        <f t="shared" si="142"/>
        <v>8215307</v>
      </c>
      <c r="E260" s="527">
        <f t="shared" ref="E260" si="143">SUM(E261:E262)</f>
        <v>8215307</v>
      </c>
      <c r="F260" s="520">
        <v>3</v>
      </c>
      <c r="G260" s="521"/>
    </row>
    <row r="261" spans="1:7" ht="28.5" x14ac:dyDescent="0.2">
      <c r="A261" s="19">
        <v>3132</v>
      </c>
      <c r="B261" s="35" t="s">
        <v>101</v>
      </c>
      <c r="C261" s="528">
        <v>7536887</v>
      </c>
      <c r="D261" s="528">
        <v>8215207</v>
      </c>
      <c r="E261" s="528">
        <v>8215207</v>
      </c>
      <c r="F261" s="520">
        <v>4</v>
      </c>
      <c r="G261" s="521"/>
    </row>
    <row r="262" spans="1:7" ht="28.5" x14ac:dyDescent="0.2">
      <c r="A262" s="19">
        <v>3133</v>
      </c>
      <c r="B262" s="35" t="s">
        <v>243</v>
      </c>
      <c r="C262" s="528">
        <v>100</v>
      </c>
      <c r="D262" s="528">
        <v>100</v>
      </c>
      <c r="E262" s="528">
        <v>100</v>
      </c>
      <c r="F262" s="520">
        <v>4</v>
      </c>
      <c r="G262" s="521"/>
    </row>
    <row r="263" spans="1:7" x14ac:dyDescent="0.2">
      <c r="A263" s="15">
        <v>32</v>
      </c>
      <c r="B263" s="16" t="s">
        <v>22</v>
      </c>
      <c r="C263" s="526">
        <f>C264+C268+C275+C285+C290+C287</f>
        <v>44322252</v>
      </c>
      <c r="D263" s="526">
        <f>D264+D268+D275+D285+D290+D287</f>
        <v>44731866</v>
      </c>
      <c r="E263" s="526">
        <f>E264+E268+E275+E285+E290+E287</f>
        <v>45048092</v>
      </c>
      <c r="F263" s="520">
        <v>2</v>
      </c>
      <c r="G263" s="521"/>
    </row>
    <row r="264" spans="1:7" x14ac:dyDescent="0.2">
      <c r="A264" s="17">
        <v>321</v>
      </c>
      <c r="B264" s="18" t="s">
        <v>102</v>
      </c>
      <c r="C264" s="527">
        <f t="shared" ref="C264:D264" si="144">SUM(C265:C267)</f>
        <v>1294303</v>
      </c>
      <c r="D264" s="527">
        <f t="shared" si="144"/>
        <v>1277490</v>
      </c>
      <c r="E264" s="527">
        <f t="shared" ref="E264" si="145">SUM(E265:E267)</f>
        <v>1338914</v>
      </c>
      <c r="F264" s="520">
        <v>3</v>
      </c>
      <c r="G264" s="521"/>
    </row>
    <row r="265" spans="1:7" x14ac:dyDescent="0.2">
      <c r="A265" s="19">
        <v>3211</v>
      </c>
      <c r="B265" s="35" t="s">
        <v>103</v>
      </c>
      <c r="C265" s="528"/>
      <c r="D265" s="528"/>
      <c r="E265" s="528"/>
      <c r="F265" s="520">
        <v>4</v>
      </c>
      <c r="G265" s="521"/>
    </row>
    <row r="266" spans="1:7" ht="28.5" x14ac:dyDescent="0.2">
      <c r="A266" s="19">
        <v>3212</v>
      </c>
      <c r="B266" s="35" t="s">
        <v>104</v>
      </c>
      <c r="C266" s="528">
        <v>1158354</v>
      </c>
      <c r="D266" s="528">
        <v>1216272</v>
      </c>
      <c r="E266" s="528">
        <v>1277085</v>
      </c>
      <c r="F266" s="520">
        <v>4</v>
      </c>
      <c r="G266" s="521" t="s">
        <v>563</v>
      </c>
    </row>
    <row r="267" spans="1:7" ht="28.5" x14ac:dyDescent="0.2">
      <c r="A267" s="19">
        <v>3213</v>
      </c>
      <c r="B267" s="35" t="s">
        <v>105</v>
      </c>
      <c r="C267" s="528">
        <v>135949</v>
      </c>
      <c r="D267" s="528">
        <v>61218</v>
      </c>
      <c r="E267" s="528">
        <v>61829</v>
      </c>
      <c r="F267" s="520">
        <v>4</v>
      </c>
      <c r="G267" s="521"/>
    </row>
    <row r="268" spans="1:7" x14ac:dyDescent="0.2">
      <c r="A268" s="17">
        <v>322</v>
      </c>
      <c r="B268" s="18" t="s">
        <v>106</v>
      </c>
      <c r="C268" s="527">
        <f t="shared" ref="C268:D268" si="146">SUM(C269:C274)</f>
        <v>2564331</v>
      </c>
      <c r="D268" s="527">
        <f t="shared" si="146"/>
        <v>2635823</v>
      </c>
      <c r="E268" s="527">
        <f t="shared" ref="E268" si="147">SUM(E269:E274)</f>
        <v>2710071</v>
      </c>
      <c r="F268" s="520">
        <v>3</v>
      </c>
      <c r="G268" s="521"/>
    </row>
    <row r="269" spans="1:7" ht="28.5" x14ac:dyDescent="0.2">
      <c r="A269" s="19">
        <v>3221</v>
      </c>
      <c r="B269" s="35" t="s">
        <v>107</v>
      </c>
      <c r="C269" s="528">
        <v>734951</v>
      </c>
      <c r="D269" s="528">
        <v>756999</v>
      </c>
      <c r="E269" s="528">
        <v>779709</v>
      </c>
      <c r="F269" s="520">
        <v>4</v>
      </c>
      <c r="G269" s="537" t="s">
        <v>564</v>
      </c>
    </row>
    <row r="270" spans="1:7" x14ac:dyDescent="0.2">
      <c r="A270" s="19">
        <v>3222</v>
      </c>
      <c r="B270" s="35" t="s">
        <v>154</v>
      </c>
      <c r="C270" s="528">
        <v>464206</v>
      </c>
      <c r="D270" s="528">
        <v>487416</v>
      </c>
      <c r="E270" s="528">
        <v>511787</v>
      </c>
      <c r="F270" s="520">
        <v>4</v>
      </c>
      <c r="G270" s="537" t="s">
        <v>565</v>
      </c>
    </row>
    <row r="271" spans="1:7" x14ac:dyDescent="0.2">
      <c r="A271" s="19">
        <v>3223</v>
      </c>
      <c r="B271" s="35" t="s">
        <v>175</v>
      </c>
      <c r="C271" s="528">
        <v>996247</v>
      </c>
      <c r="D271" s="528">
        <v>1026134</v>
      </c>
      <c r="E271" s="528">
        <v>1056918</v>
      </c>
      <c r="F271" s="520">
        <v>4</v>
      </c>
      <c r="G271" s="537" t="s">
        <v>566</v>
      </c>
    </row>
    <row r="272" spans="1:7" ht="28.5" x14ac:dyDescent="0.2">
      <c r="A272" s="19">
        <v>3224</v>
      </c>
      <c r="B272" s="35" t="s">
        <v>208</v>
      </c>
      <c r="C272" s="528">
        <v>236880</v>
      </c>
      <c r="D272" s="528">
        <v>234534</v>
      </c>
      <c r="E272" s="528">
        <v>232212</v>
      </c>
      <c r="F272" s="520">
        <v>4</v>
      </c>
      <c r="G272" s="537" t="s">
        <v>567</v>
      </c>
    </row>
    <row r="273" spans="1:7" x14ac:dyDescent="0.2">
      <c r="A273" s="19">
        <v>3225</v>
      </c>
      <c r="B273" s="35" t="s">
        <v>155</v>
      </c>
      <c r="C273" s="528">
        <v>55070</v>
      </c>
      <c r="D273" s="528">
        <v>54525</v>
      </c>
      <c r="E273" s="528">
        <v>53985</v>
      </c>
      <c r="F273" s="520">
        <v>4</v>
      </c>
      <c r="G273" s="537"/>
    </row>
    <row r="274" spans="1:7" ht="28.5" x14ac:dyDescent="0.2">
      <c r="A274" s="19">
        <v>3227</v>
      </c>
      <c r="B274" s="35" t="s">
        <v>156</v>
      </c>
      <c r="C274" s="528">
        <v>76977</v>
      </c>
      <c r="D274" s="528">
        <v>76215</v>
      </c>
      <c r="E274" s="528">
        <v>75460</v>
      </c>
      <c r="F274" s="520">
        <v>4</v>
      </c>
      <c r="G274" s="537" t="s">
        <v>568</v>
      </c>
    </row>
    <row r="275" spans="1:7" x14ac:dyDescent="0.2">
      <c r="A275" s="17">
        <v>323</v>
      </c>
      <c r="B275" s="18" t="s">
        <v>23</v>
      </c>
      <c r="C275" s="527">
        <f t="shared" ref="C275:D275" si="148">SUM(C276:C284)</f>
        <v>7713564</v>
      </c>
      <c r="D275" s="527">
        <f t="shared" si="148"/>
        <v>8699052</v>
      </c>
      <c r="E275" s="527">
        <f t="shared" ref="E275" si="149">SUM(E276:E284)</f>
        <v>8858262</v>
      </c>
      <c r="F275" s="520">
        <v>3</v>
      </c>
      <c r="G275" s="521"/>
    </row>
    <row r="276" spans="1:7" x14ac:dyDescent="0.2">
      <c r="A276" s="19">
        <v>3231</v>
      </c>
      <c r="B276" s="35" t="s">
        <v>24</v>
      </c>
      <c r="C276" s="528">
        <v>145268</v>
      </c>
      <c r="D276" s="528">
        <v>146720</v>
      </c>
      <c r="E276" s="528">
        <v>148188</v>
      </c>
      <c r="F276" s="520">
        <v>4</v>
      </c>
      <c r="G276" s="521"/>
    </row>
    <row r="277" spans="1:7" ht="28.5" x14ac:dyDescent="0.2">
      <c r="A277" s="19">
        <v>3232</v>
      </c>
      <c r="B277" s="35" t="s">
        <v>184</v>
      </c>
      <c r="C277" s="528">
        <v>2542573</v>
      </c>
      <c r="D277" s="528">
        <v>3178217</v>
      </c>
      <c r="E277" s="528">
        <v>3209999</v>
      </c>
      <c r="F277" s="520">
        <v>4</v>
      </c>
      <c r="G277" s="521" t="s">
        <v>569</v>
      </c>
    </row>
    <row r="278" spans="1:7" x14ac:dyDescent="0.2">
      <c r="A278" s="19">
        <v>3233</v>
      </c>
      <c r="B278" s="555" t="s">
        <v>25</v>
      </c>
      <c r="C278" s="528">
        <v>10</v>
      </c>
      <c r="D278" s="528">
        <v>10</v>
      </c>
      <c r="E278" s="528">
        <v>10</v>
      </c>
      <c r="F278" s="520">
        <v>4</v>
      </c>
      <c r="G278" s="521"/>
    </row>
    <row r="279" spans="1:7" ht="28.5" x14ac:dyDescent="0.2">
      <c r="A279" s="19">
        <v>3234</v>
      </c>
      <c r="B279" s="35" t="s">
        <v>209</v>
      </c>
      <c r="C279" s="528">
        <v>954659</v>
      </c>
      <c r="D279" s="528">
        <v>983299</v>
      </c>
      <c r="E279" s="528">
        <v>1012798</v>
      </c>
      <c r="F279" s="520">
        <v>4</v>
      </c>
      <c r="G279" s="521" t="s">
        <v>570</v>
      </c>
    </row>
    <row r="280" spans="1:7" ht="28.5" x14ac:dyDescent="0.2">
      <c r="A280" s="19">
        <v>3235</v>
      </c>
      <c r="B280" s="35" t="s">
        <v>68</v>
      </c>
      <c r="C280" s="528">
        <v>969119</v>
      </c>
      <c r="D280" s="528">
        <v>978810</v>
      </c>
      <c r="E280" s="528">
        <v>988598</v>
      </c>
      <c r="F280" s="520">
        <v>4</v>
      </c>
      <c r="G280" s="521" t="s">
        <v>571</v>
      </c>
    </row>
    <row r="281" spans="1:7" ht="28.5" x14ac:dyDescent="0.2">
      <c r="A281" s="19">
        <v>3236</v>
      </c>
      <c r="B281" s="35" t="s">
        <v>50</v>
      </c>
      <c r="C281" s="528">
        <v>2325346</v>
      </c>
      <c r="D281" s="528">
        <v>2627641</v>
      </c>
      <c r="E281" s="528">
        <v>2706470</v>
      </c>
      <c r="F281" s="520">
        <v>4</v>
      </c>
      <c r="G281" s="521" t="s">
        <v>572</v>
      </c>
    </row>
    <row r="282" spans="1:7" ht="28.5" x14ac:dyDescent="0.2">
      <c r="A282" s="19">
        <v>3237</v>
      </c>
      <c r="B282" s="35" t="s">
        <v>26</v>
      </c>
      <c r="C282" s="528">
        <v>182209</v>
      </c>
      <c r="D282" s="528">
        <v>184031</v>
      </c>
      <c r="E282" s="528">
        <v>185872</v>
      </c>
      <c r="F282" s="520">
        <v>4</v>
      </c>
      <c r="G282" s="521" t="s">
        <v>573</v>
      </c>
    </row>
    <row r="283" spans="1:7" x14ac:dyDescent="0.2">
      <c r="A283" s="19">
        <v>3238</v>
      </c>
      <c r="B283" s="35" t="s">
        <v>69</v>
      </c>
      <c r="C283" s="528">
        <v>50133</v>
      </c>
      <c r="D283" s="528">
        <v>50634</v>
      </c>
      <c r="E283" s="528">
        <v>51140</v>
      </c>
      <c r="F283" s="520">
        <v>4</v>
      </c>
      <c r="G283" s="521"/>
    </row>
    <row r="284" spans="1:7" x14ac:dyDescent="0.2">
      <c r="A284" s="19">
        <v>3239</v>
      </c>
      <c r="B284" s="35" t="s">
        <v>27</v>
      </c>
      <c r="C284" s="528">
        <v>544247</v>
      </c>
      <c r="D284" s="528">
        <v>549690</v>
      </c>
      <c r="E284" s="528">
        <v>555187</v>
      </c>
      <c r="F284" s="520">
        <v>4</v>
      </c>
      <c r="G284" s="521" t="s">
        <v>574</v>
      </c>
    </row>
    <row r="285" spans="1:7" ht="28.5" x14ac:dyDescent="0.2">
      <c r="A285" s="17">
        <v>324</v>
      </c>
      <c r="B285" s="18" t="s">
        <v>28</v>
      </c>
      <c r="C285" s="527">
        <f t="shared" ref="C285:E285" si="150">C286</f>
        <v>0</v>
      </c>
      <c r="D285" s="527">
        <f t="shared" si="150"/>
        <v>0</v>
      </c>
      <c r="E285" s="527">
        <f t="shared" si="150"/>
        <v>0</v>
      </c>
      <c r="F285" s="520">
        <v>3</v>
      </c>
      <c r="G285" s="521"/>
    </row>
    <row r="286" spans="1:7" ht="28.5" x14ac:dyDescent="0.2">
      <c r="A286" s="19">
        <v>3241</v>
      </c>
      <c r="B286" s="35" t="s">
        <v>28</v>
      </c>
      <c r="C286" s="528"/>
      <c r="D286" s="528"/>
      <c r="E286" s="528"/>
      <c r="F286" s="520">
        <v>4</v>
      </c>
      <c r="G286" s="521"/>
    </row>
    <row r="287" spans="1:7" ht="42.75" x14ac:dyDescent="0.2">
      <c r="A287" s="40">
        <v>325</v>
      </c>
      <c r="B287" s="41" t="s">
        <v>294</v>
      </c>
      <c r="C287" s="535">
        <f>C288+C289</f>
        <v>32559773</v>
      </c>
      <c r="D287" s="535">
        <f>D288+D289</f>
        <v>31916175</v>
      </c>
      <c r="E287" s="535">
        <f>E288+E289</f>
        <v>31935637</v>
      </c>
      <c r="F287" s="520">
        <v>3</v>
      </c>
      <c r="G287" s="521"/>
    </row>
    <row r="288" spans="1:7" x14ac:dyDescent="0.2">
      <c r="A288" s="19">
        <v>3251</v>
      </c>
      <c r="B288" s="35"/>
      <c r="C288" s="528">
        <v>32559673</v>
      </c>
      <c r="D288" s="528">
        <v>31916075</v>
      </c>
      <c r="E288" s="528">
        <v>31935537</v>
      </c>
      <c r="F288" s="520">
        <v>4</v>
      </c>
      <c r="G288" s="521" t="s">
        <v>558</v>
      </c>
    </row>
    <row r="289" spans="1:7" x14ac:dyDescent="0.2">
      <c r="A289" s="19">
        <v>3252</v>
      </c>
      <c r="B289" s="35"/>
      <c r="C289" s="528">
        <v>100</v>
      </c>
      <c r="D289" s="528">
        <v>100</v>
      </c>
      <c r="E289" s="528">
        <v>100</v>
      </c>
      <c r="F289" s="520">
        <v>4</v>
      </c>
      <c r="G289" s="521"/>
    </row>
    <row r="290" spans="1:7" ht="28.5" x14ac:dyDescent="0.2">
      <c r="A290" s="17">
        <v>329</v>
      </c>
      <c r="B290" s="18" t="s">
        <v>29</v>
      </c>
      <c r="C290" s="527">
        <f t="shared" ref="C290:D290" si="151">SUM(C291:C297)</f>
        <v>190281</v>
      </c>
      <c r="D290" s="527">
        <f t="shared" si="151"/>
        <v>203326</v>
      </c>
      <c r="E290" s="527">
        <f t="shared" ref="E290" si="152">SUM(E291:E297)</f>
        <v>205208</v>
      </c>
      <c r="F290" s="520">
        <v>3</v>
      </c>
      <c r="G290" s="521"/>
    </row>
    <row r="291" spans="1:7" ht="42.75" x14ac:dyDescent="0.2">
      <c r="A291" s="19">
        <v>3291</v>
      </c>
      <c r="B291" s="35" t="s">
        <v>30</v>
      </c>
      <c r="C291" s="528"/>
      <c r="D291" s="528"/>
      <c r="E291" s="528"/>
      <c r="F291" s="520">
        <v>4</v>
      </c>
      <c r="G291" s="521"/>
    </row>
    <row r="292" spans="1:7" x14ac:dyDescent="0.2">
      <c r="A292" s="19">
        <v>3292</v>
      </c>
      <c r="B292" s="35" t="s">
        <v>187</v>
      </c>
      <c r="C292" s="528">
        <v>11230</v>
      </c>
      <c r="D292" s="528">
        <v>14936</v>
      </c>
      <c r="E292" s="528">
        <v>14936</v>
      </c>
      <c r="F292" s="520">
        <v>4</v>
      </c>
      <c r="G292" s="521" t="s">
        <v>575</v>
      </c>
    </row>
    <row r="293" spans="1:7" x14ac:dyDescent="0.2">
      <c r="A293" s="19">
        <v>3293</v>
      </c>
      <c r="B293" s="35" t="s">
        <v>70</v>
      </c>
      <c r="C293" s="528"/>
      <c r="D293" s="528"/>
      <c r="E293" s="528"/>
      <c r="F293" s="520">
        <v>4</v>
      </c>
      <c r="G293" s="521"/>
    </row>
    <row r="294" spans="1:7" x14ac:dyDescent="0.2">
      <c r="A294" s="19">
        <v>3294</v>
      </c>
      <c r="B294" s="35" t="s">
        <v>108</v>
      </c>
      <c r="C294" s="528">
        <v>67012</v>
      </c>
      <c r="D294" s="528">
        <v>67683</v>
      </c>
      <c r="E294" s="528">
        <v>68359</v>
      </c>
      <c r="F294" s="520">
        <v>4</v>
      </c>
      <c r="G294" s="521" t="s">
        <v>576</v>
      </c>
    </row>
    <row r="295" spans="1:7" x14ac:dyDescent="0.2">
      <c r="A295" s="19">
        <v>3295</v>
      </c>
      <c r="B295" s="35" t="s">
        <v>210</v>
      </c>
      <c r="C295" s="528">
        <v>4230</v>
      </c>
      <c r="D295" s="528">
        <v>4273</v>
      </c>
      <c r="E295" s="528">
        <v>4315</v>
      </c>
      <c r="F295" s="520">
        <v>4</v>
      </c>
      <c r="G295" s="521" t="s">
        <v>577</v>
      </c>
    </row>
    <row r="296" spans="1:7" x14ac:dyDescent="0.2">
      <c r="A296" s="19">
        <v>3296</v>
      </c>
      <c r="B296" s="35" t="s">
        <v>221</v>
      </c>
      <c r="C296" s="528">
        <v>107809</v>
      </c>
      <c r="D296" s="528">
        <v>116434</v>
      </c>
      <c r="E296" s="528">
        <v>117598</v>
      </c>
      <c r="F296" s="520">
        <v>4</v>
      </c>
      <c r="G296" s="521" t="s">
        <v>578</v>
      </c>
    </row>
    <row r="297" spans="1:7" ht="28.5" x14ac:dyDescent="0.2">
      <c r="A297" s="19">
        <v>3299</v>
      </c>
      <c r="B297" s="35" t="s">
        <v>29</v>
      </c>
      <c r="C297" s="528"/>
      <c r="D297" s="528"/>
      <c r="E297" s="528"/>
      <c r="F297" s="520">
        <v>4</v>
      </c>
      <c r="G297" s="521"/>
    </row>
    <row r="298" spans="1:7" x14ac:dyDescent="0.2">
      <c r="A298" s="15">
        <v>38</v>
      </c>
      <c r="B298" s="16" t="s">
        <v>38</v>
      </c>
      <c r="C298" s="526">
        <f>C299+C301</f>
        <v>15250</v>
      </c>
      <c r="D298" s="526">
        <f>D299+D301</f>
        <v>15402</v>
      </c>
      <c r="E298" s="526">
        <f>E299+E301</f>
        <v>15555</v>
      </c>
      <c r="F298" s="520">
        <v>2</v>
      </c>
      <c r="G298" s="521"/>
    </row>
    <row r="299" spans="1:7" x14ac:dyDescent="0.2">
      <c r="A299" s="17">
        <v>383</v>
      </c>
      <c r="B299" s="18" t="s">
        <v>223</v>
      </c>
      <c r="C299" s="527">
        <f t="shared" ref="C299:E299" si="153">C300</f>
        <v>15150</v>
      </c>
      <c r="D299" s="527">
        <f t="shared" si="153"/>
        <v>15302</v>
      </c>
      <c r="E299" s="527">
        <f t="shared" si="153"/>
        <v>15455</v>
      </c>
      <c r="F299" s="520">
        <v>3</v>
      </c>
      <c r="G299" s="521"/>
    </row>
    <row r="300" spans="1:7" ht="28.5" x14ac:dyDescent="0.2">
      <c r="A300" s="19">
        <v>3831</v>
      </c>
      <c r="B300" s="35" t="s">
        <v>224</v>
      </c>
      <c r="C300" s="528">
        <v>15150</v>
      </c>
      <c r="D300" s="528">
        <v>15302</v>
      </c>
      <c r="E300" s="528">
        <v>15455</v>
      </c>
      <c r="F300" s="520">
        <v>4</v>
      </c>
      <c r="G300" s="521"/>
    </row>
    <row r="301" spans="1:7" x14ac:dyDescent="0.2">
      <c r="A301" s="40">
        <v>385</v>
      </c>
      <c r="B301" s="41" t="s">
        <v>579</v>
      </c>
      <c r="C301" s="535">
        <f>C302</f>
        <v>100</v>
      </c>
      <c r="D301" s="535">
        <f>D302</f>
        <v>100</v>
      </c>
      <c r="E301" s="535">
        <f>E302</f>
        <v>100</v>
      </c>
      <c r="F301" s="520">
        <v>3</v>
      </c>
      <c r="G301" s="521"/>
    </row>
    <row r="302" spans="1:7" x14ac:dyDescent="0.2">
      <c r="A302" s="19">
        <v>3851</v>
      </c>
      <c r="B302" s="35" t="s">
        <v>579</v>
      </c>
      <c r="C302" s="528">
        <v>100</v>
      </c>
      <c r="D302" s="528">
        <v>100</v>
      </c>
      <c r="E302" s="528">
        <v>100</v>
      </c>
      <c r="F302" s="520">
        <v>4</v>
      </c>
      <c r="G302" s="521"/>
    </row>
    <row r="303" spans="1:7" ht="28.5" x14ac:dyDescent="0.2">
      <c r="A303" s="15">
        <v>42</v>
      </c>
      <c r="B303" s="16" t="s">
        <v>51</v>
      </c>
      <c r="C303" s="526">
        <f t="shared" ref="C303:E303" si="154">C304</f>
        <v>0</v>
      </c>
      <c r="D303" s="526">
        <f t="shared" si="154"/>
        <v>0</v>
      </c>
      <c r="E303" s="526">
        <f t="shared" si="154"/>
        <v>0</v>
      </c>
      <c r="F303" s="520">
        <v>2</v>
      </c>
      <c r="G303" s="521"/>
    </row>
    <row r="304" spans="1:7" x14ac:dyDescent="0.2">
      <c r="A304" s="17">
        <v>422</v>
      </c>
      <c r="B304" s="18" t="s">
        <v>52</v>
      </c>
      <c r="C304" s="527">
        <f t="shared" ref="C304:D304" si="155">SUM(C305:C306)</f>
        <v>0</v>
      </c>
      <c r="D304" s="527">
        <f t="shared" si="155"/>
        <v>0</v>
      </c>
      <c r="E304" s="527">
        <f t="shared" ref="E304" si="156">SUM(E305:E306)</f>
        <v>0</v>
      </c>
      <c r="F304" s="520">
        <v>3</v>
      </c>
      <c r="G304" s="521"/>
    </row>
    <row r="305" spans="1:7" x14ac:dyDescent="0.2">
      <c r="A305" s="19">
        <v>4223</v>
      </c>
      <c r="B305" s="35" t="s">
        <v>157</v>
      </c>
      <c r="C305" s="528"/>
      <c r="D305" s="528"/>
      <c r="E305" s="528"/>
      <c r="F305" s="520">
        <v>4</v>
      </c>
      <c r="G305" s="521"/>
    </row>
    <row r="306" spans="1:7" ht="28.5" x14ac:dyDescent="0.2">
      <c r="A306" s="19">
        <v>4224</v>
      </c>
      <c r="B306" s="35" t="s">
        <v>53</v>
      </c>
      <c r="C306" s="528"/>
      <c r="D306" s="528"/>
      <c r="E306" s="528"/>
      <c r="F306" s="520">
        <v>4</v>
      </c>
      <c r="G306" s="521"/>
    </row>
    <row r="307" spans="1:7" ht="28.5" x14ac:dyDescent="0.2">
      <c r="A307" s="15">
        <v>45</v>
      </c>
      <c r="B307" s="16" t="s">
        <v>125</v>
      </c>
      <c r="C307" s="526">
        <f t="shared" ref="C307:D307" si="157">C308+C310</f>
        <v>0</v>
      </c>
      <c r="D307" s="526">
        <f t="shared" si="157"/>
        <v>0</v>
      </c>
      <c r="E307" s="526">
        <f t="shared" ref="E307" si="158">E308+E310</f>
        <v>0</v>
      </c>
      <c r="F307" s="520">
        <v>2</v>
      </c>
      <c r="G307" s="521"/>
    </row>
    <row r="308" spans="1:7" ht="28.5" x14ac:dyDescent="0.2">
      <c r="A308" s="17">
        <v>451</v>
      </c>
      <c r="B308" s="18" t="s">
        <v>126</v>
      </c>
      <c r="C308" s="527">
        <f t="shared" ref="C308:E308" si="159">C309</f>
        <v>0</v>
      </c>
      <c r="D308" s="527">
        <f t="shared" si="159"/>
        <v>0</v>
      </c>
      <c r="E308" s="527">
        <f t="shared" si="159"/>
        <v>0</v>
      </c>
      <c r="F308" s="520">
        <v>3</v>
      </c>
      <c r="G308" s="521"/>
    </row>
    <row r="309" spans="1:7" ht="28.5" x14ac:dyDescent="0.2">
      <c r="A309" s="19">
        <v>4511</v>
      </c>
      <c r="B309" s="35" t="s">
        <v>126</v>
      </c>
      <c r="C309" s="528"/>
      <c r="D309" s="528"/>
      <c r="E309" s="528"/>
      <c r="F309" s="520">
        <v>4</v>
      </c>
      <c r="G309" s="521"/>
    </row>
    <row r="310" spans="1:7" ht="28.5" x14ac:dyDescent="0.2">
      <c r="A310" s="17">
        <v>452</v>
      </c>
      <c r="B310" s="18" t="s">
        <v>261</v>
      </c>
      <c r="C310" s="527">
        <f t="shared" ref="C310:E310" si="160">C311</f>
        <v>0</v>
      </c>
      <c r="D310" s="527">
        <f t="shared" si="160"/>
        <v>0</v>
      </c>
      <c r="E310" s="527">
        <f t="shared" si="160"/>
        <v>0</v>
      </c>
      <c r="F310" s="520">
        <v>3</v>
      </c>
      <c r="G310" s="521"/>
    </row>
    <row r="311" spans="1:7" ht="28.5" x14ac:dyDescent="0.2">
      <c r="A311" s="19">
        <v>4521</v>
      </c>
      <c r="B311" s="35" t="s">
        <v>261</v>
      </c>
      <c r="C311" s="528"/>
      <c r="D311" s="528"/>
      <c r="E311" s="528"/>
      <c r="F311" s="520">
        <v>4</v>
      </c>
      <c r="G311" s="521"/>
    </row>
    <row r="312" spans="1:7" x14ac:dyDescent="0.2">
      <c r="A312" s="13">
        <v>52</v>
      </c>
      <c r="B312" s="14" t="s">
        <v>527</v>
      </c>
      <c r="C312" s="525">
        <f t="shared" ref="C312:D312" si="161">C313+C319+C326+C329</f>
        <v>100</v>
      </c>
      <c r="D312" s="525">
        <f t="shared" si="161"/>
        <v>100</v>
      </c>
      <c r="E312" s="525">
        <f t="shared" ref="E312" si="162">E313+E319+E326+E329</f>
        <v>100</v>
      </c>
      <c r="F312" s="520" t="s">
        <v>528</v>
      </c>
      <c r="G312" s="521"/>
    </row>
    <row r="313" spans="1:7" x14ac:dyDescent="0.2">
      <c r="A313" s="15">
        <v>31</v>
      </c>
      <c r="B313" s="16" t="s">
        <v>94</v>
      </c>
      <c r="C313" s="526">
        <f t="shared" ref="C313:D313" si="163">C314+C317</f>
        <v>0</v>
      </c>
      <c r="D313" s="526">
        <f t="shared" si="163"/>
        <v>0</v>
      </c>
      <c r="E313" s="526">
        <f t="shared" ref="E313" si="164">E314+E317</f>
        <v>0</v>
      </c>
      <c r="F313" s="520">
        <v>2</v>
      </c>
      <c r="G313" s="521"/>
    </row>
    <row r="314" spans="1:7" x14ac:dyDescent="0.2">
      <c r="A314" s="17">
        <v>311</v>
      </c>
      <c r="B314" s="18" t="s">
        <v>95</v>
      </c>
      <c r="C314" s="527">
        <f t="shared" ref="C314:D314" si="165">C315+C316</f>
        <v>0</v>
      </c>
      <c r="D314" s="527">
        <f t="shared" si="165"/>
        <v>0</v>
      </c>
      <c r="E314" s="527">
        <f t="shared" ref="E314" si="166">E315+E316</f>
        <v>0</v>
      </c>
      <c r="F314" s="520">
        <v>3</v>
      </c>
      <c r="G314" s="521"/>
    </row>
    <row r="315" spans="1:7" x14ac:dyDescent="0.2">
      <c r="A315" s="19">
        <v>3111</v>
      </c>
      <c r="B315" s="35" t="s">
        <v>96</v>
      </c>
      <c r="C315" s="528"/>
      <c r="D315" s="528"/>
      <c r="E315" s="528"/>
      <c r="F315" s="520">
        <v>4</v>
      </c>
      <c r="G315" s="521"/>
    </row>
    <row r="316" spans="1:7" x14ac:dyDescent="0.2">
      <c r="A316" s="19">
        <v>3114</v>
      </c>
      <c r="B316" s="35" t="s">
        <v>98</v>
      </c>
      <c r="C316" s="528"/>
      <c r="D316" s="528"/>
      <c r="E316" s="528"/>
      <c r="F316" s="520">
        <v>4</v>
      </c>
      <c r="G316" s="521"/>
    </row>
    <row r="317" spans="1:7" x14ac:dyDescent="0.2">
      <c r="A317" s="17">
        <v>313</v>
      </c>
      <c r="B317" s="18" t="s">
        <v>100</v>
      </c>
      <c r="C317" s="527">
        <f t="shared" ref="C317:E317" si="167">C318</f>
        <v>0</v>
      </c>
      <c r="D317" s="527">
        <f t="shared" si="167"/>
        <v>0</v>
      </c>
      <c r="E317" s="527">
        <f t="shared" si="167"/>
        <v>0</v>
      </c>
      <c r="F317" s="520">
        <v>3</v>
      </c>
      <c r="G317" s="521"/>
    </row>
    <row r="318" spans="1:7" ht="28.5" x14ac:dyDescent="0.2">
      <c r="A318" s="19">
        <v>3132</v>
      </c>
      <c r="B318" s="35" t="s">
        <v>101</v>
      </c>
      <c r="C318" s="528"/>
      <c r="D318" s="528"/>
      <c r="E318" s="528"/>
      <c r="F318" s="520">
        <v>4</v>
      </c>
      <c r="G318" s="521"/>
    </row>
    <row r="319" spans="1:7" x14ac:dyDescent="0.2">
      <c r="A319" s="15">
        <v>32</v>
      </c>
      <c r="B319" s="16" t="s">
        <v>22</v>
      </c>
      <c r="C319" s="526">
        <f>C320+C322+C324</f>
        <v>100</v>
      </c>
      <c r="D319" s="526">
        <f>D320+D322+D324</f>
        <v>100</v>
      </c>
      <c r="E319" s="526">
        <f>E320+E322+E324</f>
        <v>100</v>
      </c>
      <c r="F319" s="520">
        <v>2</v>
      </c>
      <c r="G319" s="521"/>
    </row>
    <row r="320" spans="1:7" x14ac:dyDescent="0.2">
      <c r="A320" s="17">
        <v>321</v>
      </c>
      <c r="B320" s="18" t="s">
        <v>102</v>
      </c>
      <c r="C320" s="527">
        <f t="shared" ref="C320:E320" si="168">C321</f>
        <v>0</v>
      </c>
      <c r="D320" s="527">
        <f t="shared" si="168"/>
        <v>0</v>
      </c>
      <c r="E320" s="527">
        <f t="shared" si="168"/>
        <v>0</v>
      </c>
      <c r="F320" s="520">
        <v>3</v>
      </c>
      <c r="G320" s="521"/>
    </row>
    <row r="321" spans="1:7" ht="28.5" x14ac:dyDescent="0.2">
      <c r="A321" s="19">
        <v>3212</v>
      </c>
      <c r="B321" s="35" t="s">
        <v>104</v>
      </c>
      <c r="C321" s="528"/>
      <c r="D321" s="528"/>
      <c r="E321" s="528"/>
      <c r="F321" s="520">
        <v>4</v>
      </c>
      <c r="G321" s="521"/>
    </row>
    <row r="322" spans="1:7" x14ac:dyDescent="0.2">
      <c r="A322" s="17">
        <v>322</v>
      </c>
      <c r="B322" s="18" t="s">
        <v>106</v>
      </c>
      <c r="C322" s="527">
        <f t="shared" ref="C322:E322" si="169">C323</f>
        <v>0</v>
      </c>
      <c r="D322" s="527">
        <f t="shared" si="169"/>
        <v>0</v>
      </c>
      <c r="E322" s="527">
        <f t="shared" si="169"/>
        <v>0</v>
      </c>
      <c r="F322" s="520">
        <v>3</v>
      </c>
      <c r="G322" s="521"/>
    </row>
    <row r="323" spans="1:7" x14ac:dyDescent="0.2">
      <c r="A323" s="19">
        <v>3222</v>
      </c>
      <c r="B323" s="35" t="s">
        <v>154</v>
      </c>
      <c r="C323" s="528"/>
      <c r="D323" s="528"/>
      <c r="E323" s="528"/>
      <c r="F323" s="520">
        <v>4</v>
      </c>
      <c r="G323" s="521"/>
    </row>
    <row r="324" spans="1:7" ht="42.75" x14ac:dyDescent="0.2">
      <c r="A324" s="17">
        <v>325</v>
      </c>
      <c r="B324" s="18" t="s">
        <v>294</v>
      </c>
      <c r="C324" s="535">
        <f>C325</f>
        <v>100</v>
      </c>
      <c r="D324" s="535">
        <f>D325</f>
        <v>100</v>
      </c>
      <c r="E324" s="535">
        <f>E325</f>
        <v>100</v>
      </c>
      <c r="F324" s="520">
        <v>3</v>
      </c>
      <c r="G324" s="521"/>
    </row>
    <row r="325" spans="1:7" ht="42.75" x14ac:dyDescent="0.2">
      <c r="A325" s="19">
        <v>3251</v>
      </c>
      <c r="B325" s="35" t="s">
        <v>580</v>
      </c>
      <c r="C325" s="528">
        <v>100</v>
      </c>
      <c r="D325" s="528">
        <v>100</v>
      </c>
      <c r="E325" s="528">
        <v>100</v>
      </c>
      <c r="F325" s="520">
        <v>4</v>
      </c>
      <c r="G325" s="521"/>
    </row>
    <row r="326" spans="1:7" ht="28.5" x14ac:dyDescent="0.2">
      <c r="A326" s="15">
        <v>42</v>
      </c>
      <c r="B326" s="16" t="s">
        <v>51</v>
      </c>
      <c r="C326" s="526">
        <f t="shared" ref="C326:E327" si="170">C327</f>
        <v>0</v>
      </c>
      <c r="D326" s="526">
        <f t="shared" si="170"/>
        <v>0</v>
      </c>
      <c r="E326" s="526">
        <f t="shared" si="170"/>
        <v>0</v>
      </c>
      <c r="F326" s="520">
        <v>2</v>
      </c>
      <c r="G326" s="521"/>
    </row>
    <row r="327" spans="1:7" x14ac:dyDescent="0.2">
      <c r="A327" s="17">
        <v>422</v>
      </c>
      <c r="B327" s="18" t="s">
        <v>52</v>
      </c>
      <c r="C327" s="527">
        <f t="shared" si="170"/>
        <v>0</v>
      </c>
      <c r="D327" s="527">
        <f t="shared" si="170"/>
        <v>0</v>
      </c>
      <c r="E327" s="527">
        <f t="shared" si="170"/>
        <v>0</v>
      </c>
      <c r="F327" s="520">
        <v>3</v>
      </c>
      <c r="G327" s="521"/>
    </row>
    <row r="328" spans="1:7" ht="28.5" x14ac:dyDescent="0.2">
      <c r="A328" s="19">
        <v>4224</v>
      </c>
      <c r="B328" s="35" t="s">
        <v>53</v>
      </c>
      <c r="C328" s="528"/>
      <c r="D328" s="528"/>
      <c r="E328" s="528"/>
      <c r="F328" s="520">
        <v>4</v>
      </c>
      <c r="G328" s="521"/>
    </row>
    <row r="329" spans="1:7" ht="28.5" x14ac:dyDescent="0.2">
      <c r="A329" s="15">
        <v>45</v>
      </c>
      <c r="B329" s="16" t="s">
        <v>125</v>
      </c>
      <c r="C329" s="526">
        <f t="shared" ref="C329:D329" si="171">C330+C332</f>
        <v>0</v>
      </c>
      <c r="D329" s="526">
        <f t="shared" si="171"/>
        <v>0</v>
      </c>
      <c r="E329" s="526">
        <f t="shared" ref="E329" si="172">E330+E332</f>
        <v>0</v>
      </c>
      <c r="F329" s="520">
        <v>2</v>
      </c>
      <c r="G329" s="521"/>
    </row>
    <row r="330" spans="1:7" ht="28.5" x14ac:dyDescent="0.2">
      <c r="A330" s="17">
        <v>451</v>
      </c>
      <c r="B330" s="18" t="s">
        <v>126</v>
      </c>
      <c r="C330" s="527">
        <f t="shared" ref="C330:E330" si="173">C331</f>
        <v>0</v>
      </c>
      <c r="D330" s="527">
        <f t="shared" si="173"/>
        <v>0</v>
      </c>
      <c r="E330" s="527">
        <f t="shared" si="173"/>
        <v>0</v>
      </c>
      <c r="F330" s="520">
        <v>3</v>
      </c>
      <c r="G330" s="521"/>
    </row>
    <row r="331" spans="1:7" ht="28.5" x14ac:dyDescent="0.2">
      <c r="A331" s="19">
        <v>4511</v>
      </c>
      <c r="B331" s="35" t="s">
        <v>126</v>
      </c>
      <c r="C331" s="528"/>
      <c r="D331" s="528"/>
      <c r="E331" s="528"/>
      <c r="F331" s="520">
        <v>4</v>
      </c>
      <c r="G331" s="521"/>
    </row>
    <row r="332" spans="1:7" ht="28.5" x14ac:dyDescent="0.2">
      <c r="A332" s="17">
        <v>452</v>
      </c>
      <c r="B332" s="18" t="s">
        <v>261</v>
      </c>
      <c r="C332" s="527">
        <f t="shared" ref="C332:E332" si="174">C333</f>
        <v>0</v>
      </c>
      <c r="D332" s="527">
        <f t="shared" si="174"/>
        <v>0</v>
      </c>
      <c r="E332" s="527">
        <f t="shared" si="174"/>
        <v>0</v>
      </c>
      <c r="F332" s="520">
        <v>3</v>
      </c>
      <c r="G332" s="521"/>
    </row>
    <row r="333" spans="1:7" ht="28.5" x14ac:dyDescent="0.2">
      <c r="A333" s="19">
        <v>4521</v>
      </c>
      <c r="B333" s="35" t="s">
        <v>261</v>
      </c>
      <c r="C333" s="528"/>
      <c r="D333" s="528"/>
      <c r="E333" s="528"/>
      <c r="F333" s="520">
        <v>4</v>
      </c>
      <c r="G333" s="521"/>
    </row>
    <row r="334" spans="1:7" x14ac:dyDescent="0.2">
      <c r="A334" s="13">
        <v>61</v>
      </c>
      <c r="B334" s="14" t="s">
        <v>531</v>
      </c>
      <c r="C334" s="525">
        <f>C335+C341+C358</f>
        <v>60380</v>
      </c>
      <c r="D334" s="525">
        <f>D335+D341+D358</f>
        <v>60985</v>
      </c>
      <c r="E334" s="525">
        <f>E335+E341+E358</f>
        <v>61593</v>
      </c>
      <c r="F334" s="520" t="s">
        <v>532</v>
      </c>
      <c r="G334" s="521"/>
    </row>
    <row r="335" spans="1:7" x14ac:dyDescent="0.2">
      <c r="A335" s="15">
        <v>31</v>
      </c>
      <c r="B335" s="16" t="s">
        <v>94</v>
      </c>
      <c r="C335" s="526">
        <f t="shared" ref="C335:D335" si="175">C336+C339</f>
        <v>0</v>
      </c>
      <c r="D335" s="526">
        <f t="shared" si="175"/>
        <v>0</v>
      </c>
      <c r="E335" s="526">
        <f t="shared" ref="E335" si="176">E336+E339</f>
        <v>0</v>
      </c>
      <c r="F335" s="520">
        <v>2</v>
      </c>
      <c r="G335" s="521"/>
    </row>
    <row r="336" spans="1:7" x14ac:dyDescent="0.2">
      <c r="A336" s="17">
        <v>311</v>
      </c>
      <c r="B336" s="18" t="s">
        <v>95</v>
      </c>
      <c r="C336" s="527">
        <f t="shared" ref="C336:D336" si="177">C337+C338</f>
        <v>0</v>
      </c>
      <c r="D336" s="527">
        <f t="shared" si="177"/>
        <v>0</v>
      </c>
      <c r="E336" s="527">
        <f t="shared" ref="E336" si="178">E337+E338</f>
        <v>0</v>
      </c>
      <c r="F336" s="520">
        <v>3</v>
      </c>
      <c r="G336" s="521"/>
    </row>
    <row r="337" spans="1:7" x14ac:dyDescent="0.2">
      <c r="A337" s="19">
        <v>3111</v>
      </c>
      <c r="B337" s="35" t="s">
        <v>96</v>
      </c>
      <c r="C337" s="528"/>
      <c r="D337" s="528"/>
      <c r="E337" s="528"/>
      <c r="F337" s="520">
        <v>4</v>
      </c>
      <c r="G337" s="521"/>
    </row>
    <row r="338" spans="1:7" x14ac:dyDescent="0.2">
      <c r="A338" s="19">
        <v>3114</v>
      </c>
      <c r="B338" s="35" t="s">
        <v>98</v>
      </c>
      <c r="C338" s="528"/>
      <c r="D338" s="528"/>
      <c r="E338" s="528"/>
      <c r="F338" s="520">
        <v>4</v>
      </c>
      <c r="G338" s="521"/>
    </row>
    <row r="339" spans="1:7" x14ac:dyDescent="0.2">
      <c r="A339" s="17">
        <v>313</v>
      </c>
      <c r="B339" s="18" t="s">
        <v>100</v>
      </c>
      <c r="C339" s="527">
        <f t="shared" ref="C339:E339" si="179">C340</f>
        <v>0</v>
      </c>
      <c r="D339" s="527">
        <f t="shared" si="179"/>
        <v>0</v>
      </c>
      <c r="E339" s="527">
        <f t="shared" si="179"/>
        <v>0</v>
      </c>
      <c r="F339" s="520">
        <v>3</v>
      </c>
      <c r="G339" s="521"/>
    </row>
    <row r="340" spans="1:7" ht="28.5" x14ac:dyDescent="0.2">
      <c r="A340" s="19">
        <v>3132</v>
      </c>
      <c r="B340" s="35" t="s">
        <v>101</v>
      </c>
      <c r="C340" s="528"/>
      <c r="D340" s="528"/>
      <c r="E340" s="528"/>
      <c r="F340" s="520">
        <v>4</v>
      </c>
      <c r="G340" s="521"/>
    </row>
    <row r="341" spans="1:7" x14ac:dyDescent="0.2">
      <c r="A341" s="15">
        <v>32</v>
      </c>
      <c r="B341" s="16" t="s">
        <v>22</v>
      </c>
      <c r="C341" s="526">
        <f>C342+C346+C352+C356+C354</f>
        <v>60380</v>
      </c>
      <c r="D341" s="526">
        <f>D342+D346+D352+D356+D354</f>
        <v>60985</v>
      </c>
      <c r="E341" s="526">
        <f>E342+E346+E352+E356+E354</f>
        <v>61593</v>
      </c>
      <c r="F341" s="520">
        <v>2</v>
      </c>
      <c r="G341" s="521"/>
    </row>
    <row r="342" spans="1:7" x14ac:dyDescent="0.2">
      <c r="A342" s="17">
        <v>321</v>
      </c>
      <c r="B342" s="18" t="s">
        <v>102</v>
      </c>
      <c r="C342" s="527">
        <f t="shared" ref="C342:D342" si="180">SUM(C343:C345)</f>
        <v>56261</v>
      </c>
      <c r="D342" s="527">
        <f t="shared" si="180"/>
        <v>56825</v>
      </c>
      <c r="E342" s="527">
        <f t="shared" ref="E342" si="181">SUM(E343:E345)</f>
        <v>57392</v>
      </c>
      <c r="F342" s="520">
        <v>3</v>
      </c>
      <c r="G342" s="521"/>
    </row>
    <row r="343" spans="1:7" x14ac:dyDescent="0.2">
      <c r="A343" s="19">
        <v>3211</v>
      </c>
      <c r="B343" s="35" t="s">
        <v>103</v>
      </c>
      <c r="C343" s="528">
        <v>42248</v>
      </c>
      <c r="D343" s="528">
        <v>42671</v>
      </c>
      <c r="E343" s="528">
        <v>43097</v>
      </c>
      <c r="F343" s="520">
        <v>4</v>
      </c>
      <c r="G343" s="521" t="s">
        <v>581</v>
      </c>
    </row>
    <row r="344" spans="1:7" ht="28.5" x14ac:dyDescent="0.2">
      <c r="A344" s="19">
        <v>3212</v>
      </c>
      <c r="B344" s="35" t="s">
        <v>104</v>
      </c>
      <c r="C344" s="528"/>
      <c r="D344" s="528"/>
      <c r="E344" s="528"/>
      <c r="F344" s="520">
        <v>4</v>
      </c>
      <c r="G344" s="521"/>
    </row>
    <row r="345" spans="1:7" ht="28.5" x14ac:dyDescent="0.2">
      <c r="A345" s="19">
        <v>3213</v>
      </c>
      <c r="B345" s="35" t="s">
        <v>105</v>
      </c>
      <c r="C345" s="528">
        <v>14013</v>
      </c>
      <c r="D345" s="528">
        <v>14154</v>
      </c>
      <c r="E345" s="528">
        <v>14295</v>
      </c>
      <c r="F345" s="520">
        <v>4</v>
      </c>
      <c r="G345" s="521"/>
    </row>
    <row r="346" spans="1:7" x14ac:dyDescent="0.2">
      <c r="A346" s="17">
        <v>322</v>
      </c>
      <c r="B346" s="18" t="s">
        <v>106</v>
      </c>
      <c r="C346" s="527">
        <f t="shared" ref="C346:D346" si="182">SUM(C347:C351)</f>
        <v>30</v>
      </c>
      <c r="D346" s="527">
        <f t="shared" si="182"/>
        <v>30</v>
      </c>
      <c r="E346" s="527">
        <f t="shared" ref="E346" si="183">SUM(E347:E351)</f>
        <v>30</v>
      </c>
      <c r="F346" s="520">
        <v>3</v>
      </c>
      <c r="G346" s="521"/>
    </row>
    <row r="347" spans="1:7" ht="28.5" x14ac:dyDescent="0.2">
      <c r="A347" s="19">
        <v>3221</v>
      </c>
      <c r="B347" s="35" t="s">
        <v>107</v>
      </c>
      <c r="C347" s="528">
        <v>10</v>
      </c>
      <c r="D347" s="528">
        <v>10</v>
      </c>
      <c r="E347" s="528">
        <v>10</v>
      </c>
      <c r="F347" s="520">
        <v>4</v>
      </c>
      <c r="G347" s="521"/>
    </row>
    <row r="348" spans="1:7" x14ac:dyDescent="0.2">
      <c r="A348" s="19">
        <v>3222</v>
      </c>
      <c r="B348" s="35" t="s">
        <v>154</v>
      </c>
      <c r="C348" s="528"/>
      <c r="D348" s="528"/>
      <c r="E348" s="528"/>
      <c r="F348" s="520">
        <v>4</v>
      </c>
      <c r="G348" s="521"/>
    </row>
    <row r="349" spans="1:7" ht="28.5" x14ac:dyDescent="0.2">
      <c r="A349" s="19">
        <v>3224</v>
      </c>
      <c r="B349" s="35" t="s">
        <v>208</v>
      </c>
      <c r="C349" s="528"/>
      <c r="D349" s="528"/>
      <c r="E349" s="528"/>
      <c r="F349" s="520">
        <v>4</v>
      </c>
      <c r="G349" s="521"/>
    </row>
    <row r="350" spans="1:7" x14ac:dyDescent="0.2">
      <c r="A350" s="19">
        <v>3225</v>
      </c>
      <c r="B350" s="35" t="s">
        <v>155</v>
      </c>
      <c r="C350" s="528">
        <v>10</v>
      </c>
      <c r="D350" s="528">
        <v>10</v>
      </c>
      <c r="E350" s="528">
        <v>10</v>
      </c>
      <c r="F350" s="520">
        <v>4</v>
      </c>
      <c r="G350" s="521"/>
    </row>
    <row r="351" spans="1:7" ht="28.5" x14ac:dyDescent="0.2">
      <c r="A351" s="19">
        <v>3227</v>
      </c>
      <c r="B351" s="35" t="s">
        <v>156</v>
      </c>
      <c r="C351" s="528">
        <v>10</v>
      </c>
      <c r="D351" s="528">
        <v>10</v>
      </c>
      <c r="E351" s="528">
        <v>10</v>
      </c>
      <c r="F351" s="520">
        <v>4</v>
      </c>
      <c r="G351" s="521"/>
    </row>
    <row r="352" spans="1:7" x14ac:dyDescent="0.2">
      <c r="A352" s="17">
        <v>323</v>
      </c>
      <c r="B352" s="18" t="s">
        <v>23</v>
      </c>
      <c r="C352" s="527">
        <f t="shared" ref="C352:E352" si="184">C353</f>
        <v>2082</v>
      </c>
      <c r="D352" s="527">
        <f t="shared" si="184"/>
        <v>2103</v>
      </c>
      <c r="E352" s="527">
        <f t="shared" si="184"/>
        <v>2124</v>
      </c>
      <c r="F352" s="520">
        <v>3</v>
      </c>
      <c r="G352" s="521"/>
    </row>
    <row r="353" spans="1:7" x14ac:dyDescent="0.2">
      <c r="A353" s="19">
        <v>3239</v>
      </c>
      <c r="B353" s="35" t="s">
        <v>27</v>
      </c>
      <c r="C353" s="528">
        <v>2082</v>
      </c>
      <c r="D353" s="528">
        <v>2103</v>
      </c>
      <c r="E353" s="528">
        <v>2124</v>
      </c>
      <c r="F353" s="520">
        <v>4</v>
      </c>
      <c r="G353" s="521"/>
    </row>
    <row r="354" spans="1:7" ht="42.75" x14ac:dyDescent="0.2">
      <c r="A354" s="40">
        <v>325</v>
      </c>
      <c r="B354" s="41" t="s">
        <v>294</v>
      </c>
      <c r="C354" s="535">
        <f>C355</f>
        <v>1957</v>
      </c>
      <c r="D354" s="535">
        <f>D355</f>
        <v>1977</v>
      </c>
      <c r="E354" s="535">
        <f>E355</f>
        <v>1997</v>
      </c>
      <c r="F354" s="520">
        <v>3</v>
      </c>
      <c r="G354" s="521"/>
    </row>
    <row r="355" spans="1:7" ht="42.75" x14ac:dyDescent="0.2">
      <c r="A355" s="43">
        <v>3253</v>
      </c>
      <c r="B355" s="44" t="s">
        <v>582</v>
      </c>
      <c r="C355" s="528">
        <v>1957</v>
      </c>
      <c r="D355" s="528">
        <v>1977</v>
      </c>
      <c r="E355" s="528">
        <v>1997</v>
      </c>
      <c r="F355" s="520">
        <v>4</v>
      </c>
      <c r="G355" s="521"/>
    </row>
    <row r="356" spans="1:7" ht="28.5" x14ac:dyDescent="0.2">
      <c r="A356" s="17">
        <v>329</v>
      </c>
      <c r="B356" s="18" t="s">
        <v>29</v>
      </c>
      <c r="C356" s="527">
        <f t="shared" ref="C356:E356" si="185">C357</f>
        <v>50</v>
      </c>
      <c r="D356" s="527">
        <f t="shared" si="185"/>
        <v>50</v>
      </c>
      <c r="E356" s="527">
        <f t="shared" si="185"/>
        <v>50</v>
      </c>
      <c r="F356" s="520">
        <v>3</v>
      </c>
      <c r="G356" s="521"/>
    </row>
    <row r="357" spans="1:7" x14ac:dyDescent="0.2">
      <c r="A357" s="19">
        <v>3294</v>
      </c>
      <c r="B357" s="35" t="s">
        <v>108</v>
      </c>
      <c r="C357" s="528">
        <v>50</v>
      </c>
      <c r="D357" s="528">
        <v>50</v>
      </c>
      <c r="E357" s="528">
        <v>50</v>
      </c>
      <c r="F357" s="520">
        <v>4</v>
      </c>
      <c r="G357" s="521"/>
    </row>
    <row r="358" spans="1:7" ht="28.5" x14ac:dyDescent="0.2">
      <c r="A358" s="15">
        <v>42</v>
      </c>
      <c r="B358" s="16" t="s">
        <v>51</v>
      </c>
      <c r="C358" s="526">
        <f t="shared" ref="C358:E358" si="186">C359</f>
        <v>0</v>
      </c>
      <c r="D358" s="526">
        <f t="shared" si="186"/>
        <v>0</v>
      </c>
      <c r="E358" s="526">
        <f t="shared" si="186"/>
        <v>0</v>
      </c>
      <c r="F358" s="520">
        <v>2</v>
      </c>
      <c r="G358" s="521"/>
    </row>
    <row r="359" spans="1:7" x14ac:dyDescent="0.2">
      <c r="A359" s="17">
        <v>422</v>
      </c>
      <c r="B359" s="18" t="s">
        <v>52</v>
      </c>
      <c r="C359" s="527">
        <f t="shared" ref="C359:D359" si="187">SUM(C360:C362)</f>
        <v>0</v>
      </c>
      <c r="D359" s="527">
        <f t="shared" si="187"/>
        <v>0</v>
      </c>
      <c r="E359" s="527">
        <f t="shared" ref="E359" si="188">SUM(E360:E362)</f>
        <v>0</v>
      </c>
      <c r="F359" s="520">
        <v>3</v>
      </c>
      <c r="G359" s="521"/>
    </row>
    <row r="360" spans="1:7" x14ac:dyDescent="0.2">
      <c r="A360" s="19">
        <v>4221</v>
      </c>
      <c r="B360" s="35" t="s">
        <v>121</v>
      </c>
      <c r="C360" s="528"/>
      <c r="D360" s="528"/>
      <c r="E360" s="528"/>
      <c r="F360" s="520">
        <v>4</v>
      </c>
      <c r="G360" s="521"/>
    </row>
    <row r="361" spans="1:7" x14ac:dyDescent="0.2">
      <c r="A361" s="19">
        <v>4223</v>
      </c>
      <c r="B361" s="35" t="s">
        <v>157</v>
      </c>
      <c r="C361" s="528"/>
      <c r="D361" s="528"/>
      <c r="E361" s="528"/>
      <c r="F361" s="520">
        <v>4</v>
      </c>
      <c r="G361" s="521"/>
    </row>
    <row r="362" spans="1:7" ht="28.5" x14ac:dyDescent="0.2">
      <c r="A362" s="19">
        <v>4224</v>
      </c>
      <c r="B362" s="35" t="s">
        <v>53</v>
      </c>
      <c r="C362" s="528"/>
      <c r="D362" s="528"/>
      <c r="E362" s="528"/>
      <c r="F362" s="520">
        <v>4</v>
      </c>
      <c r="G362" s="521"/>
    </row>
    <row r="363" spans="1:7" ht="42.75" x14ac:dyDescent="0.2">
      <c r="A363" s="13">
        <v>71</v>
      </c>
      <c r="B363" s="14" t="s">
        <v>541</v>
      </c>
      <c r="C363" s="525">
        <f t="shared" ref="C363:D363" si="189">C364+C367</f>
        <v>0</v>
      </c>
      <c r="D363" s="525">
        <f t="shared" si="189"/>
        <v>0</v>
      </c>
      <c r="E363" s="525">
        <f t="shared" ref="E363" si="190">E364+E367</f>
        <v>0</v>
      </c>
      <c r="F363" s="520" t="s">
        <v>542</v>
      </c>
      <c r="G363" s="521"/>
    </row>
    <row r="364" spans="1:7" ht="28.5" x14ac:dyDescent="0.2">
      <c r="A364" s="15">
        <v>42</v>
      </c>
      <c r="B364" s="16" t="s">
        <v>51</v>
      </c>
      <c r="C364" s="526">
        <f t="shared" ref="C364:E365" si="191">C365</f>
        <v>0</v>
      </c>
      <c r="D364" s="526">
        <f t="shared" si="191"/>
        <v>0</v>
      </c>
      <c r="E364" s="526">
        <f t="shared" si="191"/>
        <v>0</v>
      </c>
      <c r="F364" s="520">
        <v>2</v>
      </c>
      <c r="G364" s="521"/>
    </row>
    <row r="365" spans="1:7" x14ac:dyDescent="0.2">
      <c r="A365" s="17">
        <v>422</v>
      </c>
      <c r="B365" s="18" t="s">
        <v>52</v>
      </c>
      <c r="C365" s="527">
        <f t="shared" si="191"/>
        <v>0</v>
      </c>
      <c r="D365" s="527">
        <f t="shared" si="191"/>
        <v>0</v>
      </c>
      <c r="E365" s="527">
        <f t="shared" si="191"/>
        <v>0</v>
      </c>
      <c r="F365" s="520">
        <v>3</v>
      </c>
      <c r="G365" s="521"/>
    </row>
    <row r="366" spans="1:7" ht="28.5" x14ac:dyDescent="0.2">
      <c r="A366" s="19">
        <v>4224</v>
      </c>
      <c r="B366" s="35" t="s">
        <v>53</v>
      </c>
      <c r="C366" s="528"/>
      <c r="D366" s="528"/>
      <c r="E366" s="528"/>
      <c r="F366" s="520">
        <v>4</v>
      </c>
      <c r="G366" s="521"/>
    </row>
    <row r="367" spans="1:7" ht="28.5" x14ac:dyDescent="0.2">
      <c r="A367" s="15">
        <v>45</v>
      </c>
      <c r="B367" s="16" t="s">
        <v>125</v>
      </c>
      <c r="C367" s="526">
        <f t="shared" ref="C367:E368" si="192">C368</f>
        <v>0</v>
      </c>
      <c r="D367" s="526">
        <f t="shared" si="192"/>
        <v>0</v>
      </c>
      <c r="E367" s="526">
        <f t="shared" si="192"/>
        <v>0</v>
      </c>
      <c r="F367" s="520">
        <v>2</v>
      </c>
      <c r="G367" s="521"/>
    </row>
    <row r="368" spans="1:7" ht="28.5" x14ac:dyDescent="0.2">
      <c r="A368" s="17">
        <v>451</v>
      </c>
      <c r="B368" s="18" t="s">
        <v>126</v>
      </c>
      <c r="C368" s="527">
        <f t="shared" si="192"/>
        <v>0</v>
      </c>
      <c r="D368" s="527">
        <f t="shared" si="192"/>
        <v>0</v>
      </c>
      <c r="E368" s="527">
        <f t="shared" si="192"/>
        <v>0</v>
      </c>
      <c r="F368" s="520">
        <v>3</v>
      </c>
      <c r="G368" s="521"/>
    </row>
    <row r="369" spans="1:7" ht="28.5" x14ac:dyDescent="0.2">
      <c r="A369" s="19">
        <v>4511</v>
      </c>
      <c r="B369" s="35" t="s">
        <v>126</v>
      </c>
      <c r="C369" s="528"/>
      <c r="D369" s="528"/>
      <c r="E369" s="528"/>
      <c r="F369" s="520">
        <v>4</v>
      </c>
      <c r="G369" s="521"/>
    </row>
    <row r="370" spans="1:7" ht="42.75" x14ac:dyDescent="0.2">
      <c r="A370" s="11" t="s">
        <v>309</v>
      </c>
      <c r="B370" s="12" t="s">
        <v>310</v>
      </c>
      <c r="C370" s="524">
        <f t="shared" ref="C370:D370" si="193">C371+C399</f>
        <v>0</v>
      </c>
      <c r="D370" s="524">
        <f t="shared" si="193"/>
        <v>0</v>
      </c>
      <c r="E370" s="524">
        <f t="shared" ref="E370" si="194">E371+E399</f>
        <v>0</v>
      </c>
      <c r="F370" s="520" t="s">
        <v>19</v>
      </c>
      <c r="G370" s="521"/>
    </row>
    <row r="371" spans="1:7" x14ac:dyDescent="0.2">
      <c r="A371" s="13">
        <v>12</v>
      </c>
      <c r="B371" s="14" t="s">
        <v>86</v>
      </c>
      <c r="C371" s="525">
        <f t="shared" ref="C371:D371" si="195">C372+C378+C392+C396</f>
        <v>0</v>
      </c>
      <c r="D371" s="525">
        <f t="shared" si="195"/>
        <v>0</v>
      </c>
      <c r="E371" s="525">
        <f t="shared" ref="E371" si="196">E372+E378+E392+E396</f>
        <v>0</v>
      </c>
      <c r="F371" s="520" t="s">
        <v>87</v>
      </c>
      <c r="G371" s="521"/>
    </row>
    <row r="372" spans="1:7" x14ac:dyDescent="0.2">
      <c r="A372" s="15">
        <v>31</v>
      </c>
      <c r="B372" s="16" t="s">
        <v>94</v>
      </c>
      <c r="C372" s="526">
        <f t="shared" ref="C372:D372" si="197">C373+C376</f>
        <v>0</v>
      </c>
      <c r="D372" s="526">
        <f t="shared" si="197"/>
        <v>0</v>
      </c>
      <c r="E372" s="526">
        <f t="shared" ref="E372" si="198">E373+E376</f>
        <v>0</v>
      </c>
      <c r="F372" s="520">
        <v>2</v>
      </c>
      <c r="G372" s="521"/>
    </row>
    <row r="373" spans="1:7" x14ac:dyDescent="0.2">
      <c r="A373" s="17">
        <v>311</v>
      </c>
      <c r="B373" s="18" t="s">
        <v>95</v>
      </c>
      <c r="C373" s="527">
        <f t="shared" ref="C373:D373" si="199">SUM(C374:C375)</f>
        <v>0</v>
      </c>
      <c r="D373" s="527">
        <f t="shared" si="199"/>
        <v>0</v>
      </c>
      <c r="E373" s="527">
        <f t="shared" ref="E373" si="200">SUM(E374:E375)</f>
        <v>0</v>
      </c>
      <c r="F373" s="520">
        <v>3</v>
      </c>
      <c r="G373" s="521"/>
    </row>
    <row r="374" spans="1:7" x14ac:dyDescent="0.2">
      <c r="A374" s="19">
        <v>3111</v>
      </c>
      <c r="B374" s="35" t="s">
        <v>96</v>
      </c>
      <c r="C374" s="528"/>
      <c r="D374" s="528"/>
      <c r="E374" s="528"/>
      <c r="F374" s="520">
        <v>4</v>
      </c>
      <c r="G374" s="521"/>
    </row>
    <row r="375" spans="1:7" x14ac:dyDescent="0.2">
      <c r="A375" s="19">
        <v>3113</v>
      </c>
      <c r="B375" s="35" t="s">
        <v>97</v>
      </c>
      <c r="C375" s="528"/>
      <c r="D375" s="528"/>
      <c r="E375" s="528"/>
      <c r="F375" s="520">
        <v>4</v>
      </c>
      <c r="G375" s="521"/>
    </row>
    <row r="376" spans="1:7" x14ac:dyDescent="0.2">
      <c r="A376" s="17">
        <v>313</v>
      </c>
      <c r="B376" s="18" t="s">
        <v>100</v>
      </c>
      <c r="C376" s="527">
        <f t="shared" ref="C376:E376" si="201">C377</f>
        <v>0</v>
      </c>
      <c r="D376" s="527">
        <f t="shared" si="201"/>
        <v>0</v>
      </c>
      <c r="E376" s="527">
        <f t="shared" si="201"/>
        <v>0</v>
      </c>
      <c r="F376" s="520">
        <v>3</v>
      </c>
      <c r="G376" s="521"/>
    </row>
    <row r="377" spans="1:7" ht="28.5" x14ac:dyDescent="0.2">
      <c r="A377" s="19">
        <v>3132</v>
      </c>
      <c r="B377" s="35" t="s">
        <v>101</v>
      </c>
      <c r="C377" s="528"/>
      <c r="D377" s="528"/>
      <c r="E377" s="528"/>
      <c r="F377" s="520">
        <v>4</v>
      </c>
      <c r="G377" s="521"/>
    </row>
    <row r="378" spans="1:7" x14ac:dyDescent="0.2">
      <c r="A378" s="15">
        <v>32</v>
      </c>
      <c r="B378" s="16" t="s">
        <v>22</v>
      </c>
      <c r="C378" s="526">
        <f t="shared" ref="C378:D378" si="202">C379+C381+C385+C389</f>
        <v>0</v>
      </c>
      <c r="D378" s="526">
        <f t="shared" si="202"/>
        <v>0</v>
      </c>
      <c r="E378" s="526">
        <f t="shared" ref="E378" si="203">E379+E381+E385+E389</f>
        <v>0</v>
      </c>
      <c r="F378" s="520">
        <v>2</v>
      </c>
      <c r="G378" s="521"/>
    </row>
    <row r="379" spans="1:7" x14ac:dyDescent="0.2">
      <c r="A379" s="17">
        <v>321</v>
      </c>
      <c r="B379" s="18" t="s">
        <v>102</v>
      </c>
      <c r="C379" s="527">
        <f t="shared" ref="C379:E379" si="204">C380</f>
        <v>0</v>
      </c>
      <c r="D379" s="527">
        <f t="shared" si="204"/>
        <v>0</v>
      </c>
      <c r="E379" s="527">
        <f t="shared" si="204"/>
        <v>0</v>
      </c>
      <c r="F379" s="520">
        <v>3</v>
      </c>
      <c r="G379" s="521"/>
    </row>
    <row r="380" spans="1:7" x14ac:dyDescent="0.2">
      <c r="A380" s="19">
        <v>3211</v>
      </c>
      <c r="B380" s="35" t="s">
        <v>103</v>
      </c>
      <c r="C380" s="528"/>
      <c r="D380" s="528"/>
      <c r="E380" s="528"/>
      <c r="F380" s="520">
        <v>4</v>
      </c>
      <c r="G380" s="521"/>
    </row>
    <row r="381" spans="1:7" x14ac:dyDescent="0.2">
      <c r="A381" s="17">
        <v>322</v>
      </c>
      <c r="B381" s="18" t="s">
        <v>106</v>
      </c>
      <c r="C381" s="527">
        <f t="shared" ref="C381:D381" si="205">SUM(C382:C384)</f>
        <v>0</v>
      </c>
      <c r="D381" s="527">
        <f t="shared" si="205"/>
        <v>0</v>
      </c>
      <c r="E381" s="527">
        <f t="shared" ref="E381" si="206">SUM(E382:E384)</f>
        <v>0</v>
      </c>
      <c r="F381" s="520">
        <v>3</v>
      </c>
      <c r="G381" s="521"/>
    </row>
    <row r="382" spans="1:7" ht="28.5" x14ac:dyDescent="0.2">
      <c r="A382" s="19">
        <v>3221</v>
      </c>
      <c r="B382" s="35" t="s">
        <v>107</v>
      </c>
      <c r="C382" s="528"/>
      <c r="D382" s="528"/>
      <c r="E382" s="528"/>
      <c r="F382" s="520">
        <v>4</v>
      </c>
      <c r="G382" s="521"/>
    </row>
    <row r="383" spans="1:7" x14ac:dyDescent="0.2">
      <c r="A383" s="19">
        <v>3223</v>
      </c>
      <c r="B383" s="35" t="s">
        <v>175</v>
      </c>
      <c r="C383" s="528"/>
      <c r="D383" s="528"/>
      <c r="E383" s="528"/>
      <c r="F383" s="520">
        <v>4</v>
      </c>
      <c r="G383" s="521"/>
    </row>
    <row r="384" spans="1:7" x14ac:dyDescent="0.2">
      <c r="A384" s="19">
        <v>3225</v>
      </c>
      <c r="B384" s="35" t="s">
        <v>155</v>
      </c>
      <c r="C384" s="528"/>
      <c r="D384" s="528"/>
      <c r="E384" s="528"/>
      <c r="F384" s="520">
        <v>4</v>
      </c>
      <c r="G384" s="521"/>
    </row>
    <row r="385" spans="1:7" x14ac:dyDescent="0.2">
      <c r="A385" s="17">
        <v>323</v>
      </c>
      <c r="B385" s="18" t="s">
        <v>23</v>
      </c>
      <c r="C385" s="527">
        <f t="shared" ref="C385:D385" si="207">SUM(C386:C388)</f>
        <v>0</v>
      </c>
      <c r="D385" s="527">
        <f t="shared" si="207"/>
        <v>0</v>
      </c>
      <c r="E385" s="527">
        <f t="shared" ref="E385" si="208">SUM(E386:E388)</f>
        <v>0</v>
      </c>
      <c r="F385" s="520">
        <v>3</v>
      </c>
      <c r="G385" s="521"/>
    </row>
    <row r="386" spans="1:7" x14ac:dyDescent="0.2">
      <c r="A386" s="19">
        <v>3233</v>
      </c>
      <c r="B386" s="35" t="s">
        <v>25</v>
      </c>
      <c r="C386" s="528"/>
      <c r="D386" s="528"/>
      <c r="E386" s="528"/>
      <c r="F386" s="520">
        <v>4</v>
      </c>
      <c r="G386" s="521"/>
    </row>
    <row r="387" spans="1:7" x14ac:dyDescent="0.2">
      <c r="A387" s="19">
        <v>3237</v>
      </c>
      <c r="B387" s="35" t="s">
        <v>26</v>
      </c>
      <c r="C387" s="528"/>
      <c r="D387" s="528"/>
      <c r="E387" s="528"/>
      <c r="F387" s="520">
        <v>4</v>
      </c>
      <c r="G387" s="521"/>
    </row>
    <row r="388" spans="1:7" x14ac:dyDescent="0.2">
      <c r="A388" s="19">
        <v>3239</v>
      </c>
      <c r="B388" s="35" t="s">
        <v>27</v>
      </c>
      <c r="C388" s="528"/>
      <c r="D388" s="528"/>
      <c r="E388" s="528"/>
      <c r="F388" s="520">
        <v>4</v>
      </c>
      <c r="G388" s="521"/>
    </row>
    <row r="389" spans="1:7" ht="28.5" x14ac:dyDescent="0.2">
      <c r="A389" s="17">
        <v>329</v>
      </c>
      <c r="B389" s="18" t="s">
        <v>29</v>
      </c>
      <c r="C389" s="527">
        <f t="shared" ref="C389:D389" si="209">SUM(C390:C391)</f>
        <v>0</v>
      </c>
      <c r="D389" s="527">
        <f t="shared" si="209"/>
        <v>0</v>
      </c>
      <c r="E389" s="527">
        <f t="shared" ref="E389" si="210">SUM(E390:E391)</f>
        <v>0</v>
      </c>
      <c r="F389" s="520">
        <v>3</v>
      </c>
      <c r="G389" s="521"/>
    </row>
    <row r="390" spans="1:7" x14ac:dyDescent="0.2">
      <c r="A390" s="19">
        <v>3293</v>
      </c>
      <c r="B390" s="35" t="s">
        <v>70</v>
      </c>
      <c r="C390" s="528"/>
      <c r="D390" s="528"/>
      <c r="E390" s="528"/>
      <c r="F390" s="520">
        <v>4</v>
      </c>
      <c r="G390" s="521"/>
    </row>
    <row r="391" spans="1:7" x14ac:dyDescent="0.2">
      <c r="A391" s="19">
        <v>3295</v>
      </c>
      <c r="B391" s="35" t="s">
        <v>210</v>
      </c>
      <c r="C391" s="528"/>
      <c r="D391" s="528"/>
      <c r="E391" s="528"/>
      <c r="F391" s="520">
        <v>4</v>
      </c>
      <c r="G391" s="521"/>
    </row>
    <row r="392" spans="1:7" ht="28.5" x14ac:dyDescent="0.2">
      <c r="A392" s="15">
        <v>42</v>
      </c>
      <c r="B392" s="16" t="s">
        <v>51</v>
      </c>
      <c r="C392" s="526">
        <f t="shared" ref="C392:E392" si="211">C393</f>
        <v>0</v>
      </c>
      <c r="D392" s="526">
        <f t="shared" si="211"/>
        <v>0</v>
      </c>
      <c r="E392" s="526">
        <f t="shared" si="211"/>
        <v>0</v>
      </c>
      <c r="F392" s="520">
        <v>2</v>
      </c>
      <c r="G392" s="521"/>
    </row>
    <row r="393" spans="1:7" x14ac:dyDescent="0.2">
      <c r="A393" s="17">
        <v>422</v>
      </c>
      <c r="B393" s="18" t="s">
        <v>52</v>
      </c>
      <c r="C393" s="527">
        <f t="shared" ref="C393:D393" si="212">SUM(C394:C395)</f>
        <v>0</v>
      </c>
      <c r="D393" s="527">
        <f t="shared" si="212"/>
        <v>0</v>
      </c>
      <c r="E393" s="527">
        <f t="shared" ref="E393" si="213">SUM(E394:E395)</f>
        <v>0</v>
      </c>
      <c r="F393" s="520">
        <v>3</v>
      </c>
      <c r="G393" s="521"/>
    </row>
    <row r="394" spans="1:7" x14ac:dyDescent="0.2">
      <c r="A394" s="19">
        <v>4221</v>
      </c>
      <c r="B394" s="35" t="s">
        <v>121</v>
      </c>
      <c r="C394" s="528"/>
      <c r="D394" s="528"/>
      <c r="E394" s="528"/>
      <c r="F394" s="520">
        <v>4</v>
      </c>
      <c r="G394" s="521"/>
    </row>
    <row r="395" spans="1:7" ht="28.5" x14ac:dyDescent="0.2">
      <c r="A395" s="19">
        <v>4224</v>
      </c>
      <c r="B395" s="35" t="s">
        <v>53</v>
      </c>
      <c r="C395" s="528"/>
      <c r="D395" s="528"/>
      <c r="E395" s="528"/>
      <c r="F395" s="520">
        <v>4</v>
      </c>
      <c r="G395" s="521"/>
    </row>
    <row r="396" spans="1:7" ht="28.5" x14ac:dyDescent="0.2">
      <c r="A396" s="15">
        <v>45</v>
      </c>
      <c r="B396" s="16" t="s">
        <v>125</v>
      </c>
      <c r="C396" s="526">
        <f t="shared" ref="C396:E397" si="214">C397</f>
        <v>0</v>
      </c>
      <c r="D396" s="526">
        <f t="shared" si="214"/>
        <v>0</v>
      </c>
      <c r="E396" s="526">
        <f t="shared" si="214"/>
        <v>0</v>
      </c>
      <c r="F396" s="520">
        <v>2</v>
      </c>
      <c r="G396" s="521"/>
    </row>
    <row r="397" spans="1:7" ht="28.5" x14ac:dyDescent="0.2">
      <c r="A397" s="17">
        <v>451</v>
      </c>
      <c r="B397" s="18" t="s">
        <v>126</v>
      </c>
      <c r="C397" s="527">
        <f t="shared" si="214"/>
        <v>0</v>
      </c>
      <c r="D397" s="527">
        <f t="shared" si="214"/>
        <v>0</v>
      </c>
      <c r="E397" s="527">
        <f t="shared" si="214"/>
        <v>0</v>
      </c>
      <c r="F397" s="520">
        <v>3</v>
      </c>
      <c r="G397" s="521"/>
    </row>
    <row r="398" spans="1:7" ht="28.5" x14ac:dyDescent="0.2">
      <c r="A398" s="19">
        <v>4511</v>
      </c>
      <c r="B398" s="35" t="s">
        <v>126</v>
      </c>
      <c r="C398" s="528"/>
      <c r="D398" s="528"/>
      <c r="E398" s="528"/>
      <c r="F398" s="520">
        <v>4</v>
      </c>
      <c r="G398" s="521"/>
    </row>
    <row r="399" spans="1:7" x14ac:dyDescent="0.2">
      <c r="A399" s="13">
        <v>561</v>
      </c>
      <c r="B399" s="14" t="s">
        <v>533</v>
      </c>
      <c r="C399" s="525">
        <f t="shared" ref="C399:D399" si="215">C400+C406+C419</f>
        <v>0</v>
      </c>
      <c r="D399" s="525">
        <f t="shared" si="215"/>
        <v>0</v>
      </c>
      <c r="E399" s="525">
        <f t="shared" ref="E399" si="216">E400+E406+E419</f>
        <v>0</v>
      </c>
      <c r="F399" s="520" t="s">
        <v>534</v>
      </c>
      <c r="G399" s="521"/>
    </row>
    <row r="400" spans="1:7" x14ac:dyDescent="0.2">
      <c r="A400" s="15">
        <v>31</v>
      </c>
      <c r="B400" s="16" t="s">
        <v>94</v>
      </c>
      <c r="C400" s="526">
        <f t="shared" ref="C400:D400" si="217">C401+C404</f>
        <v>0</v>
      </c>
      <c r="D400" s="526">
        <f t="shared" si="217"/>
        <v>0</v>
      </c>
      <c r="E400" s="526">
        <f t="shared" ref="E400" si="218">E401+E404</f>
        <v>0</v>
      </c>
      <c r="F400" s="520">
        <v>2</v>
      </c>
      <c r="G400" s="521"/>
    </row>
    <row r="401" spans="1:7" x14ac:dyDescent="0.2">
      <c r="A401" s="17">
        <v>311</v>
      </c>
      <c r="B401" s="18" t="s">
        <v>95</v>
      </c>
      <c r="C401" s="527">
        <f t="shared" ref="C401:D401" si="219">SUM(C402:C403)</f>
        <v>0</v>
      </c>
      <c r="D401" s="527">
        <f t="shared" si="219"/>
        <v>0</v>
      </c>
      <c r="E401" s="527">
        <f t="shared" ref="E401" si="220">SUM(E402:E403)</f>
        <v>0</v>
      </c>
      <c r="F401" s="520">
        <v>3</v>
      </c>
      <c r="G401" s="521"/>
    </row>
    <row r="402" spans="1:7" x14ac:dyDescent="0.2">
      <c r="A402" s="19">
        <v>3111</v>
      </c>
      <c r="B402" s="35" t="s">
        <v>96</v>
      </c>
      <c r="C402" s="528"/>
      <c r="D402" s="528"/>
      <c r="E402" s="528"/>
      <c r="F402" s="520">
        <v>4</v>
      </c>
      <c r="G402" s="521"/>
    </row>
    <row r="403" spans="1:7" x14ac:dyDescent="0.2">
      <c r="A403" s="19">
        <v>3113</v>
      </c>
      <c r="B403" s="35" t="s">
        <v>97</v>
      </c>
      <c r="C403" s="528"/>
      <c r="D403" s="528"/>
      <c r="E403" s="528"/>
      <c r="F403" s="520">
        <v>4</v>
      </c>
      <c r="G403" s="521"/>
    </row>
    <row r="404" spans="1:7" x14ac:dyDescent="0.2">
      <c r="A404" s="17">
        <v>313</v>
      </c>
      <c r="B404" s="18" t="s">
        <v>100</v>
      </c>
      <c r="C404" s="527">
        <f t="shared" ref="C404:E404" si="221">SUM(C405)</f>
        <v>0</v>
      </c>
      <c r="D404" s="527">
        <f t="shared" si="221"/>
        <v>0</v>
      </c>
      <c r="E404" s="527">
        <f t="shared" si="221"/>
        <v>0</v>
      </c>
      <c r="F404" s="520">
        <v>3</v>
      </c>
      <c r="G404" s="521"/>
    </row>
    <row r="405" spans="1:7" ht="28.5" x14ac:dyDescent="0.2">
      <c r="A405" s="19">
        <v>3132</v>
      </c>
      <c r="B405" s="35" t="s">
        <v>101</v>
      </c>
      <c r="C405" s="528"/>
      <c r="D405" s="528"/>
      <c r="E405" s="528"/>
      <c r="F405" s="520">
        <v>4</v>
      </c>
      <c r="G405" s="521"/>
    </row>
    <row r="406" spans="1:7" x14ac:dyDescent="0.2">
      <c r="A406" s="15">
        <v>32</v>
      </c>
      <c r="B406" s="16" t="s">
        <v>22</v>
      </c>
      <c r="C406" s="526">
        <f t="shared" ref="C406:D406" si="222">C407+C409+C413+C417</f>
        <v>0</v>
      </c>
      <c r="D406" s="526">
        <f t="shared" si="222"/>
        <v>0</v>
      </c>
      <c r="E406" s="526">
        <f t="shared" ref="E406" si="223">E407+E409+E413+E417</f>
        <v>0</v>
      </c>
      <c r="F406" s="520">
        <v>2</v>
      </c>
      <c r="G406" s="521"/>
    </row>
    <row r="407" spans="1:7" x14ac:dyDescent="0.2">
      <c r="A407" s="17">
        <v>321</v>
      </c>
      <c r="B407" s="18" t="s">
        <v>102</v>
      </c>
      <c r="C407" s="527">
        <f t="shared" ref="C407:E407" si="224">C408</f>
        <v>0</v>
      </c>
      <c r="D407" s="527">
        <f t="shared" si="224"/>
        <v>0</v>
      </c>
      <c r="E407" s="527">
        <f t="shared" si="224"/>
        <v>0</v>
      </c>
      <c r="F407" s="520">
        <v>3</v>
      </c>
      <c r="G407" s="521"/>
    </row>
    <row r="408" spans="1:7" x14ac:dyDescent="0.2">
      <c r="A408" s="19">
        <v>3211</v>
      </c>
      <c r="B408" s="35" t="s">
        <v>103</v>
      </c>
      <c r="C408" s="528"/>
      <c r="D408" s="528"/>
      <c r="E408" s="528"/>
      <c r="F408" s="520">
        <v>4</v>
      </c>
      <c r="G408" s="521"/>
    </row>
    <row r="409" spans="1:7" x14ac:dyDescent="0.2">
      <c r="A409" s="17">
        <v>322</v>
      </c>
      <c r="B409" s="18" t="s">
        <v>106</v>
      </c>
      <c r="C409" s="527">
        <f t="shared" ref="C409:D409" si="225">SUM(C410:C412)</f>
        <v>0</v>
      </c>
      <c r="D409" s="527">
        <f t="shared" si="225"/>
        <v>0</v>
      </c>
      <c r="E409" s="527">
        <f t="shared" ref="E409" si="226">SUM(E410:E412)</f>
        <v>0</v>
      </c>
      <c r="F409" s="520">
        <v>3</v>
      </c>
      <c r="G409" s="521"/>
    </row>
    <row r="410" spans="1:7" ht="28.5" x14ac:dyDescent="0.2">
      <c r="A410" s="19">
        <v>3221</v>
      </c>
      <c r="B410" s="35" t="s">
        <v>107</v>
      </c>
      <c r="C410" s="528"/>
      <c r="D410" s="528"/>
      <c r="E410" s="528"/>
      <c r="F410" s="520">
        <v>4</v>
      </c>
      <c r="G410" s="521"/>
    </row>
    <row r="411" spans="1:7" x14ac:dyDescent="0.2">
      <c r="A411" s="19">
        <v>3223</v>
      </c>
      <c r="B411" s="35" t="s">
        <v>175</v>
      </c>
      <c r="C411" s="528"/>
      <c r="D411" s="528"/>
      <c r="E411" s="528"/>
      <c r="F411" s="520">
        <v>4</v>
      </c>
      <c r="G411" s="521"/>
    </row>
    <row r="412" spans="1:7" x14ac:dyDescent="0.2">
      <c r="A412" s="19">
        <v>3225</v>
      </c>
      <c r="B412" s="35" t="s">
        <v>155</v>
      </c>
      <c r="C412" s="528"/>
      <c r="D412" s="528"/>
      <c r="E412" s="528"/>
      <c r="F412" s="520">
        <v>4</v>
      </c>
      <c r="G412" s="521"/>
    </row>
    <row r="413" spans="1:7" x14ac:dyDescent="0.2">
      <c r="A413" s="17">
        <v>323</v>
      </c>
      <c r="B413" s="18" t="s">
        <v>23</v>
      </c>
      <c r="C413" s="527">
        <f t="shared" ref="C413:D413" si="227">SUM(C414:C416)</f>
        <v>0</v>
      </c>
      <c r="D413" s="527">
        <f t="shared" si="227"/>
        <v>0</v>
      </c>
      <c r="E413" s="527">
        <f t="shared" ref="E413" si="228">SUM(E414:E416)</f>
        <v>0</v>
      </c>
      <c r="F413" s="520">
        <v>3</v>
      </c>
      <c r="G413" s="521"/>
    </row>
    <row r="414" spans="1:7" x14ac:dyDescent="0.2">
      <c r="A414" s="19">
        <v>3233</v>
      </c>
      <c r="B414" s="35" t="s">
        <v>25</v>
      </c>
      <c r="C414" s="528"/>
      <c r="D414" s="528"/>
      <c r="E414" s="528"/>
      <c r="F414" s="520">
        <v>4</v>
      </c>
      <c r="G414" s="521"/>
    </row>
    <row r="415" spans="1:7" x14ac:dyDescent="0.2">
      <c r="A415" s="19">
        <v>3237</v>
      </c>
      <c r="B415" s="35" t="s">
        <v>26</v>
      </c>
      <c r="C415" s="528"/>
      <c r="D415" s="528"/>
      <c r="E415" s="528"/>
      <c r="F415" s="520">
        <v>4</v>
      </c>
      <c r="G415" s="521"/>
    </row>
    <row r="416" spans="1:7" x14ac:dyDescent="0.2">
      <c r="A416" s="19">
        <v>3239</v>
      </c>
      <c r="B416" s="35" t="s">
        <v>27</v>
      </c>
      <c r="C416" s="528"/>
      <c r="D416" s="528"/>
      <c r="E416" s="528"/>
      <c r="F416" s="520">
        <v>4</v>
      </c>
      <c r="G416" s="521"/>
    </row>
    <row r="417" spans="1:7" ht="28.5" x14ac:dyDescent="0.2">
      <c r="A417" s="17">
        <v>329</v>
      </c>
      <c r="B417" s="18" t="s">
        <v>29</v>
      </c>
      <c r="C417" s="527">
        <f t="shared" ref="C417:E417" si="229">C418</f>
        <v>0</v>
      </c>
      <c r="D417" s="527">
        <f t="shared" si="229"/>
        <v>0</v>
      </c>
      <c r="E417" s="527">
        <f t="shared" si="229"/>
        <v>0</v>
      </c>
      <c r="F417" s="520">
        <v>3</v>
      </c>
      <c r="G417" s="521"/>
    </row>
    <row r="418" spans="1:7" x14ac:dyDescent="0.2">
      <c r="A418" s="19">
        <v>3293</v>
      </c>
      <c r="B418" s="35" t="s">
        <v>70</v>
      </c>
      <c r="C418" s="528"/>
      <c r="D418" s="528"/>
      <c r="E418" s="528"/>
      <c r="F418" s="520">
        <v>4</v>
      </c>
      <c r="G418" s="521"/>
    </row>
    <row r="419" spans="1:7" ht="28.5" x14ac:dyDescent="0.2">
      <c r="A419" s="15">
        <v>42</v>
      </c>
      <c r="B419" s="16" t="s">
        <v>51</v>
      </c>
      <c r="C419" s="526">
        <f t="shared" ref="C419:E419" si="230">C420</f>
        <v>0</v>
      </c>
      <c r="D419" s="526">
        <f t="shared" si="230"/>
        <v>0</v>
      </c>
      <c r="E419" s="526">
        <f t="shared" si="230"/>
        <v>0</v>
      </c>
      <c r="F419" s="520">
        <v>2</v>
      </c>
      <c r="G419" s="521"/>
    </row>
    <row r="420" spans="1:7" x14ac:dyDescent="0.2">
      <c r="A420" s="17">
        <v>422</v>
      </c>
      <c r="B420" s="18" t="s">
        <v>52</v>
      </c>
      <c r="C420" s="527">
        <f t="shared" ref="C420:D420" si="231">SUM(C421:C422)</f>
        <v>0</v>
      </c>
      <c r="D420" s="527">
        <f t="shared" si="231"/>
        <v>0</v>
      </c>
      <c r="E420" s="527">
        <f t="shared" ref="E420" si="232">SUM(E421:E422)</f>
        <v>0</v>
      </c>
      <c r="F420" s="520">
        <v>3</v>
      </c>
      <c r="G420" s="521"/>
    </row>
    <row r="421" spans="1:7" x14ac:dyDescent="0.2">
      <c r="A421" s="19">
        <v>4221</v>
      </c>
      <c r="B421" s="35" t="s">
        <v>121</v>
      </c>
      <c r="C421" s="528"/>
      <c r="D421" s="528"/>
      <c r="E421" s="528"/>
      <c r="F421" s="520">
        <v>4</v>
      </c>
      <c r="G421" s="521"/>
    </row>
    <row r="422" spans="1:7" ht="28.5" x14ac:dyDescent="0.2">
      <c r="A422" s="19">
        <v>4224</v>
      </c>
      <c r="B422" s="35" t="s">
        <v>53</v>
      </c>
      <c r="C422" s="528"/>
      <c r="D422" s="528"/>
      <c r="E422" s="528"/>
      <c r="F422" s="520">
        <v>4</v>
      </c>
      <c r="G422" s="521"/>
    </row>
  </sheetData>
  <sheetProtection formatCells="0" formatRows="0" insertRows="0" deleteRows="0"/>
  <protectedRanges>
    <protectedRange algorithmName="SHA-512" hashValue="4FlkKLSmDnpnFWYMbZ0Qe3BMJzXKKwx0rrZTT8z4bAn5LfGr0aASPZcPE4lNlkBaYXlph+6tcyEhoojU3PSJLw==" saltValue="mNrQ5pr4+gBa/GMurt1E2A==" spinCount="100000" sqref="A27:B27" name="RIJEKA"/>
    <protectedRange algorithmName="SHA-512" hashValue="fXB325Tf//+Yto+hrqBO3eZPrK3TKRHWZA/bzRB67i4WHZR+Zbv67iQDOU7KNaWHhVIbd0k/Wyf6dT+UOKIQKQ==" saltValue="cDhgq/hlBdADz7ia3Pyp2g==" spinCount="100000" sqref="C27:XFD27 A5:XFD26 A28:XFD422" name="MERKUR"/>
  </protectedRanges>
  <autoFilter ref="A4:G422"/>
  <customSheetViews>
    <customSheetView guid="{B1869B6F-D3F8-4D2E-A4EF-8415958153AF}" showPageBreaks="1" fitToPage="1" showAutoFilter="1">
      <pane ySplit="4" topLeftCell="A5" activePane="bottomLeft" state="frozen"/>
      <selection pane="bottomLeft" activeCell="F27" sqref="F27"/>
      <pageMargins left="0" right="0" top="0" bottom="0" header="0" footer="0"/>
      <pageSetup paperSize="8" scale="72" fitToHeight="0" orientation="portrait" r:id="rId1"/>
      <headerFooter>
        <oddFooter>&amp;R&amp;P</oddFooter>
      </headerFooter>
      <autoFilter ref="A4:G14088"/>
    </customSheetView>
    <customSheetView guid="{1B291595-9832-4CC7-90C6-256668A60314}" fitToPage="1" showAutoFilter="1">
      <pane ySplit="4" topLeftCell="A674" activePane="bottomLeft" state="frozen"/>
      <selection pane="bottomLeft" activeCell="E692" sqref="E692"/>
      <pageMargins left="0" right="0" top="0" bottom="0" header="0" footer="0"/>
      <pageSetup paperSize="8" scale="87" fitToHeight="0" orientation="portrait" r:id="rId2"/>
      <headerFooter>
        <oddFooter>&amp;R&amp;P</oddFooter>
      </headerFooter>
      <autoFilter ref="A4:J14040"/>
    </customSheetView>
    <customSheetView guid="{668082E8-55F5-4E2F-B290-D5D91477CDDC}" showPageBreaks="1" fitToPage="1" printArea="1" showAutoFilter="1">
      <pane ySplit="4" topLeftCell="A5" activePane="bottomLeft" state="frozen"/>
      <selection pane="bottomLeft" activeCell="E20" sqref="E20"/>
      <pageMargins left="0" right="0" top="0" bottom="0" header="0" footer="0"/>
      <pageSetup paperSize="8" fitToHeight="0" orientation="portrait" r:id="rId3"/>
      <headerFooter>
        <oddFooter>&amp;R&amp;P</oddFooter>
      </headerFooter>
      <autoFilter ref="A4:G14088"/>
    </customSheetView>
  </customSheetViews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4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LIMITIRANI</vt:lpstr>
      <vt:lpstr>PRORAČUN 2026.-2028.</vt:lpstr>
      <vt:lpstr>'PRORAČUN 2026.-2028.'!Print_Area</vt:lpstr>
      <vt:lpstr>'PRORAČUN 2026.-2028.'!Print_Titles</vt:lpstr>
    </vt:vector>
  </TitlesOfParts>
  <Manager/>
  <Company>HP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Dodig Domagoj</dc:creator>
  <cp:keywords/>
  <dc:description/>
  <cp:lastModifiedBy>Josipa Kurilovčan</cp:lastModifiedBy>
  <cp:revision/>
  <dcterms:created xsi:type="dcterms:W3CDTF">2025-05-05T11:03:07Z</dcterms:created>
  <dcterms:modified xsi:type="dcterms:W3CDTF">2025-11-14T06:39:13Z</dcterms:modified>
  <cp:category/>
  <cp:contentStatus/>
</cp:coreProperties>
</file>